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makva.SLAVIA\Desktop\MSK-časopisy\"/>
    </mc:Choice>
  </mc:AlternateContent>
  <bookViews>
    <workbookView xWindow="0" yWindow="0" windowWidth="28800" windowHeight="125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44" i="1" l="1"/>
  <c r="B11" i="1" l="1"/>
  <c r="B77" i="1"/>
  <c r="B76" i="1"/>
  <c r="B75" i="1"/>
  <c r="B87" i="1"/>
  <c r="B86" i="1"/>
  <c r="B85" i="1"/>
  <c r="B84" i="1"/>
  <c r="B83" i="1"/>
  <c r="B81" i="1"/>
  <c r="B79" i="1"/>
  <c r="B73" i="1"/>
  <c r="B72" i="1"/>
  <c r="B71" i="1"/>
  <c r="B70" i="1"/>
  <c r="B69" i="1"/>
  <c r="B68" i="1"/>
  <c r="B66" i="1"/>
  <c r="B65" i="1"/>
  <c r="B64" i="1"/>
  <c r="B62" i="1"/>
  <c r="B37" i="1"/>
  <c r="B31" i="1"/>
  <c r="B29" i="1"/>
  <c r="B28" i="1"/>
  <c r="B26" i="1"/>
  <c r="B23" i="1"/>
  <c r="B22" i="1"/>
  <c r="B21" i="1"/>
  <c r="B20" i="1"/>
  <c r="B18" i="1"/>
  <c r="B13" i="1"/>
  <c r="B10" i="1"/>
  <c r="B9" i="1"/>
  <c r="B8" i="1"/>
  <c r="B6" i="1"/>
  <c r="B4" i="1"/>
</calcChain>
</file>

<file path=xl/comments1.xml><?xml version="1.0" encoding="utf-8"?>
<comments xmlns="http://schemas.openxmlformats.org/spreadsheetml/2006/main">
  <authors>
    <author/>
  </authors>
  <commentList>
    <comment ref="V46" authorId="0" shapeId="0">
      <text>
        <r>
          <rPr>
            <sz val="11"/>
            <color rgb="FF000000"/>
            <rFont val="Calibri"/>
          </rPr>
          <t>na sajtu pise dvaput godisnje, ali u arhivi po 4 broja
	-Larisa Malić</t>
        </r>
      </text>
    </comment>
  </commentList>
</comments>
</file>

<file path=xl/sharedStrings.xml><?xml version="1.0" encoding="utf-8"?>
<sst xmlns="http://schemas.openxmlformats.org/spreadsheetml/2006/main" count="1625" uniqueCount="248">
  <si>
    <t>Редни број</t>
  </si>
  <si>
    <t>Назив часописа</t>
  </si>
  <si>
    <t>Држава</t>
  </si>
  <si>
    <t>ISSN</t>
  </si>
  <si>
    <t>еISSN</t>
  </si>
  <si>
    <t>Ограниченост ареала</t>
  </si>
  <si>
    <t>Временска оријентација</t>
  </si>
  <si>
    <t>Научна област</t>
  </si>
  <si>
    <t>Организациони аспекти</t>
  </si>
  <si>
    <t>сви словенски језици / све словенске књижевности</t>
  </si>
  <si>
    <t xml:space="preserve">друго (нпр. ареали у контакту са словенским и несловенским језицима) </t>
  </si>
  <si>
    <t>савремена</t>
  </si>
  <si>
    <t>историјска</t>
  </si>
  <si>
    <t>наука о језику</t>
  </si>
  <si>
    <t>наука о књижевности</t>
  </si>
  <si>
    <t>фолклористика</t>
  </si>
  <si>
    <t>медиевистика</t>
  </si>
  <si>
    <t>културологија</t>
  </si>
  <si>
    <t>методика наставе словенских језика и књижевности</t>
  </si>
  <si>
    <t>историја</t>
  </si>
  <si>
    <t>политика</t>
  </si>
  <si>
    <t>соцологија</t>
  </si>
  <si>
    <t>оостало</t>
  </si>
  <si>
    <t>година оснивања</t>
  </si>
  <si>
    <t>број издања до данас</t>
  </si>
  <si>
    <t>бр. годишњих издања у садашњем тренутку</t>
  </si>
  <si>
    <t>уређивачки одбор</t>
  </si>
  <si>
    <t>рецензија</t>
  </si>
  <si>
    <t>форма издања</t>
  </si>
  <si>
    <t>штампано</t>
  </si>
  <si>
    <t>електронско</t>
  </si>
  <si>
    <t>Белорусија</t>
  </si>
  <si>
    <t>0320-7552</t>
  </si>
  <si>
    <t>-</t>
  </si>
  <si>
    <t>да</t>
  </si>
  <si>
    <t>литвански, летонски, енглески, француски, немачки</t>
  </si>
  <si>
    <t>у мањој мери</t>
  </si>
  <si>
    <t>не</t>
  </si>
  <si>
    <t>међународни</t>
  </si>
  <si>
    <t>спољни стручњаци</t>
  </si>
  <si>
    <t>Босна и Херцеговина</t>
  </si>
  <si>
    <t>2303-8683</t>
  </si>
  <si>
    <t>национални</t>
  </si>
  <si>
    <t xml:space="preserve">peer reviewing </t>
  </si>
  <si>
    <t>Бугарска</t>
  </si>
  <si>
    <t>0005-4283</t>
  </si>
  <si>
    <t>Нe</t>
  </si>
  <si>
    <t>Дa</t>
  </si>
  <si>
    <t>1951.</t>
  </si>
  <si>
    <t>Не</t>
  </si>
  <si>
    <t>0324-1653</t>
  </si>
  <si>
    <t>1959.</t>
  </si>
  <si>
    <t>Да</t>
  </si>
  <si>
    <t>0204-8701</t>
  </si>
  <si>
    <t>бугарски, руски</t>
  </si>
  <si>
    <t>енглески, немачки, француски, шпански</t>
  </si>
  <si>
    <t>Литванија</t>
  </si>
  <si>
    <t>1392-1517</t>
  </si>
  <si>
    <t>енглески, немачки, литвански</t>
  </si>
  <si>
    <t>етимологија, дидактика, лингвистика</t>
  </si>
  <si>
    <t>1958.</t>
  </si>
  <si>
    <t>Македонистика</t>
  </si>
  <si>
    <t>Македонија</t>
  </si>
  <si>
    <t>0350-8102</t>
  </si>
  <si>
    <t>чланови редакције и спољни стручњаци</t>
  </si>
  <si>
    <t>Пољска</t>
  </si>
  <si>
    <t>0080-3588</t>
  </si>
  <si>
    <t>1908.</t>
  </si>
  <si>
    <t>peer reviewing</t>
  </si>
  <si>
    <t>0078-4648</t>
  </si>
  <si>
    <t>ономастика</t>
  </si>
  <si>
    <t>1955.</t>
  </si>
  <si>
    <t>1641-9758</t>
  </si>
  <si>
    <t>1994.</t>
  </si>
  <si>
    <t>1731-8025</t>
  </si>
  <si>
    <t>2005.</t>
  </si>
  <si>
    <t>1896-2122</t>
  </si>
  <si>
    <t>2392-1226</t>
  </si>
  <si>
    <t>2006.</t>
  </si>
  <si>
    <t>Studii de slavistică</t>
  </si>
  <si>
    <t>Румунија</t>
  </si>
  <si>
    <t>1453-763X</t>
  </si>
  <si>
    <t>источнословенски, јужнословенски</t>
  </si>
  <si>
    <t>научни савет</t>
  </si>
  <si>
    <t>Русија</t>
  </si>
  <si>
    <t>0131-6141</t>
  </si>
  <si>
    <t>1993-4750</t>
  </si>
  <si>
    <t>руски</t>
  </si>
  <si>
    <t>лингвистика, дидактика, психолингвистика</t>
  </si>
  <si>
    <t>Вестник Московского университета. Серия 19. Лингвистика и межкультурная коммуникация</t>
  </si>
  <si>
    <t>2074-1588</t>
  </si>
  <si>
    <t>0373-658X</t>
  </si>
  <si>
    <t>Русская речь</t>
  </si>
  <si>
    <t>0131-6117</t>
  </si>
  <si>
    <t>Русский язык за рубежом</t>
  </si>
  <si>
    <t>0131-615X</t>
  </si>
  <si>
    <t>Севернорусские говоры</t>
  </si>
  <si>
    <t>0134-8515</t>
  </si>
  <si>
    <t>индоевропски језици, урал-алташки језици, дијалектологија</t>
  </si>
  <si>
    <t>само енглески</t>
  </si>
  <si>
    <t>Проблемы истории, филологии, культуры</t>
  </si>
  <si>
    <t>1992-0431</t>
  </si>
  <si>
    <t>1998-9911</t>
  </si>
  <si>
    <t>2409-1979</t>
  </si>
  <si>
    <t>енглески, немачки</t>
  </si>
  <si>
    <t>Вестник Российского университета дружбы народов. Серия «Лингвистика»</t>
  </si>
  <si>
    <t>2312-9182</t>
  </si>
  <si>
    <t>2312-9212</t>
  </si>
  <si>
    <t>анализа дискурса, когнитивна лингвистика, прагматика</t>
  </si>
  <si>
    <t>Индоевропейское языкознание и классическая филология</t>
  </si>
  <si>
    <t>2306-9015</t>
  </si>
  <si>
    <t>енглески, немачки, латински</t>
  </si>
  <si>
    <t>језици света, индоевропски језици</t>
  </si>
  <si>
    <t>Вопросы филологии</t>
  </si>
  <si>
    <t>1562-1391</t>
  </si>
  <si>
    <t>теорија језика, превод, критика, библиографија</t>
  </si>
  <si>
    <t>Русский язык в научном освещении</t>
  </si>
  <si>
    <t>1681-1062</t>
  </si>
  <si>
    <t>индоевропски језици</t>
  </si>
  <si>
    <t>2306-5737</t>
  </si>
  <si>
    <t>социолингвистика, дечји говор</t>
  </si>
  <si>
    <t>Вестник Южно-Уральского государственного университета. Серия «Лингвистика»</t>
  </si>
  <si>
    <t>1991-9751</t>
  </si>
  <si>
    <t>2413-0532</t>
  </si>
  <si>
    <t>граматика, когнитивна лингвистика</t>
  </si>
  <si>
    <t>Вопросы когнитивной лингвистики</t>
  </si>
  <si>
    <t>1812-3228</t>
  </si>
  <si>
    <t>само руски</t>
  </si>
  <si>
    <t>Иностранные языки в высшей школе</t>
  </si>
  <si>
    <t>2072-7607</t>
  </si>
  <si>
    <t>немачки</t>
  </si>
  <si>
    <t>педагогија у вишем образовању, дидактика</t>
  </si>
  <si>
    <t>чланови редакције</t>
  </si>
  <si>
    <t>Вопросы ономастики</t>
  </si>
  <si>
    <t>1994-2451</t>
  </si>
  <si>
    <t>ономастика, лексикографија</t>
  </si>
  <si>
    <t>Мир лингвистики и коммуникации: электронный научный журнал</t>
  </si>
  <si>
    <t>1999-8406</t>
  </si>
  <si>
    <t>светски језици, масовна комуникација</t>
  </si>
  <si>
    <t>Вестник РГГУ. Серия «Филология. Вопросы языкового родства»</t>
  </si>
  <si>
    <t>2073-6320</t>
  </si>
  <si>
    <t>Вестник Российского университета дружбы народов. Серия «Вопросы образования: языки и специальность»</t>
  </si>
  <si>
    <t>2312-8011</t>
  </si>
  <si>
    <t>2312-802X</t>
  </si>
  <si>
    <t>дидактика</t>
  </si>
  <si>
    <t>Теория языка и межкультурная коммуникация</t>
  </si>
  <si>
    <t>2219-8660</t>
  </si>
  <si>
    <t>Вестник Московского городского педагогического университета.
Серия «Филология. Теория языка. Языковое образование»</t>
  </si>
  <si>
    <t>2076-913X</t>
  </si>
  <si>
    <t>Вестник Московского университета. Серия 22. Теория перевода</t>
  </si>
  <si>
    <t>2074-6636</t>
  </si>
  <si>
    <t>општа теорија и методологија превода</t>
  </si>
  <si>
    <t>Когнитивные исследования языка</t>
  </si>
  <si>
    <t>2071-9639</t>
  </si>
  <si>
    <t>Язык и культура</t>
  </si>
  <si>
    <t>1999-6195</t>
  </si>
  <si>
    <t>2311-3235</t>
  </si>
  <si>
    <t>Вестник Российского университета дружбы народов. Серия «Теория языка. Семиотика. Семантика»</t>
  </si>
  <si>
    <t>2313-2299</t>
  </si>
  <si>
    <t>Вопросы лексикографии</t>
  </si>
  <si>
    <t>2227-4200</t>
  </si>
  <si>
    <t>2311-3758</t>
  </si>
  <si>
    <t>лексикографија</t>
  </si>
  <si>
    <t>Ученые записки национального общества прикладной лингвистики (НОПриЛ)</t>
  </si>
  <si>
    <t>2305-8838</t>
  </si>
  <si>
    <t>лексикографија, лингвистика, језик масовне комуникације</t>
  </si>
  <si>
    <t>Словачка</t>
  </si>
  <si>
    <t>0037-6787</t>
  </si>
  <si>
    <t>1336-2364</t>
  </si>
  <si>
    <t>1966.</t>
  </si>
  <si>
    <t>чланови Научног савета</t>
  </si>
  <si>
    <t>Словенија</t>
  </si>
  <si>
    <t> 0024-3922</t>
  </si>
  <si>
    <t>2350-420X</t>
  </si>
  <si>
    <t>0354-0448</t>
  </si>
  <si>
    <t>1991.</t>
  </si>
  <si>
    <t>1408-2616</t>
  </si>
  <si>
    <t>1997.</t>
  </si>
  <si>
    <t>1 у две године</t>
  </si>
  <si>
    <t>Србија</t>
  </si>
  <si>
    <t>0350-1906</t>
  </si>
  <si>
    <t>повремено</t>
  </si>
  <si>
    <t>0350-185X</t>
  </si>
  <si>
    <t>2406-0763</t>
  </si>
  <si>
    <t>1913.</t>
  </si>
  <si>
    <t>0027-8084</t>
  </si>
  <si>
    <t>46</t>
  </si>
  <si>
    <t>1</t>
  </si>
  <si>
    <t>0351-9171</t>
  </si>
  <si>
    <t>0352-5724</t>
  </si>
  <si>
    <t>58</t>
  </si>
  <si>
    <t>2</t>
  </si>
  <si>
    <t>0354-9259</t>
  </si>
  <si>
    <t>Холандија</t>
  </si>
  <si>
    <t>0304-3487</t>
  </si>
  <si>
    <t>1572-8714</t>
  </si>
  <si>
    <t>Хрватска</t>
  </si>
  <si>
    <t>0021-6925</t>
  </si>
  <si>
    <t>1849-174X</t>
  </si>
  <si>
    <t>0586-0296</t>
  </si>
  <si>
    <t>1847-117Х</t>
  </si>
  <si>
    <t>0352-7565</t>
  </si>
  <si>
    <t>1849-2126</t>
  </si>
  <si>
    <t>1331-6745</t>
  </si>
  <si>
    <t>1849-0379</t>
  </si>
  <si>
    <t>0350-7831</t>
  </si>
  <si>
    <t>1849-1081</t>
  </si>
  <si>
    <t>1331-7202</t>
  </si>
  <si>
    <t>1848-9001</t>
  </si>
  <si>
    <t>Украјина</t>
  </si>
  <si>
    <t>0027-2823</t>
  </si>
  <si>
    <t>0027-2833</t>
  </si>
  <si>
    <t>279 (?)</t>
  </si>
  <si>
    <t>2311-2697</t>
  </si>
  <si>
    <t>спољни сарадници</t>
  </si>
  <si>
    <t>1682-3540</t>
  </si>
  <si>
    <t>0204-4021</t>
  </si>
  <si>
    <t>латински, грчки</t>
  </si>
  <si>
    <t>1977.</t>
  </si>
  <si>
    <t>2003 обновљен</t>
  </si>
  <si>
    <t>Filologija</t>
  </si>
  <si>
    <t>0449-363Х</t>
  </si>
  <si>
    <t>1848-8919</t>
  </si>
  <si>
    <t>Studia z Filologii Polskiej i Słowiańskiej</t>
  </si>
  <si>
    <t>2392-2435</t>
  </si>
  <si>
    <t>0081-8860</t>
  </si>
  <si>
    <t>руски, румунски</t>
  </si>
  <si>
    <t>Вестник Московского государственного областного университета. 
Серия «Лингвистика»</t>
  </si>
  <si>
    <t>2072-8379</t>
  </si>
  <si>
    <t>2310-712X</t>
  </si>
  <si>
    <t>Вестник Воронежского государственного университета. Серия: Лингвистика и межкультурная коммуникация</t>
  </si>
  <si>
    <t>1680-5755</t>
  </si>
  <si>
    <t>теорија језика, превод, ктирика, библиографија</t>
  </si>
  <si>
    <t>Вопросы психолингвистики</t>
  </si>
  <si>
    <t>2077-5911</t>
  </si>
  <si>
    <t>психолингвистика</t>
  </si>
  <si>
    <t>Политическая лингвистика</t>
  </si>
  <si>
    <t>1999-2629</t>
  </si>
  <si>
    <t>масовна комуникација, журналистика</t>
  </si>
  <si>
    <t xml:space="preserve">Македонски јазик </t>
  </si>
  <si>
    <t>Slovo a slovesnost</t>
  </si>
  <si>
    <t>Чешка</t>
  </si>
  <si>
    <t>општа лингвистика</t>
  </si>
  <si>
    <t>0037-7031</t>
  </si>
  <si>
    <t>Naše řeč</t>
  </si>
  <si>
    <t>0027-8203</t>
  </si>
  <si>
    <t>Acta onomastica</t>
  </si>
  <si>
    <t>1211-4413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</si>
</sst>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29" x14ac:knownFonts="1">
    <font>
      <sz val="11"/>
      <color rgb="FF000000"/>
      <name val="Calibri"/>
    </font>
    <font>
      <b/>
      <vertAlign val="superscript"/>
      <sz val="18"/>
      <color rgb="FFFFFFFF"/>
      <name val="Cambria"/>
      <family val="1"/>
    </font>
    <font>
      <sz val="11"/>
      <name val="Calibri"/>
      <family val="2"/>
    </font>
    <font>
      <b/>
      <vertAlign val="superscript"/>
      <sz val="18"/>
      <color rgb="FFFFFFFF"/>
      <name val="Cambria"/>
      <family val="1"/>
    </font>
    <font>
      <sz val="16"/>
      <color rgb="FF000000"/>
      <name val="Cambria"/>
      <family val="1"/>
    </font>
    <font>
      <sz val="12"/>
      <color rgb="FF000000"/>
      <name val="Cambria"/>
      <family val="1"/>
    </font>
    <font>
      <sz val="12"/>
      <color rgb="FFFFFFFF"/>
      <name val="Cambria"/>
      <family val="1"/>
    </font>
    <font>
      <sz val="11"/>
      <color rgb="FFFFFFFF"/>
      <name val="Cambria"/>
      <family val="1"/>
    </font>
    <font>
      <vertAlign val="superscript"/>
      <sz val="12"/>
      <color rgb="FFFFFFFF"/>
      <name val="Cambria"/>
      <family val="1"/>
    </font>
    <font>
      <b/>
      <sz val="12"/>
      <color rgb="FF000000"/>
      <name val="Cambria"/>
      <family val="1"/>
    </font>
    <font>
      <u/>
      <sz val="12"/>
      <color rgb="FF000000"/>
      <name val="Cambria"/>
      <family val="1"/>
    </font>
    <font>
      <u/>
      <sz val="12"/>
      <color rgb="FF000000"/>
      <name val="Cambria"/>
      <family val="1"/>
    </font>
    <font>
      <vertAlign val="superscript"/>
      <sz val="12"/>
      <color rgb="FFFFFFFF"/>
      <name val="Cambria"/>
      <family val="1"/>
    </font>
    <font>
      <u/>
      <sz val="12"/>
      <color rgb="FF000000"/>
      <name val="Cambria"/>
      <family val="1"/>
    </font>
    <font>
      <vertAlign val="superscript"/>
      <sz val="12"/>
      <color rgb="FFFFFFFF"/>
      <name val="Cambria"/>
      <family val="1"/>
    </font>
    <font>
      <vertAlign val="superscript"/>
      <sz val="12"/>
      <color rgb="FFFFFFFF"/>
      <name val="Cambria"/>
      <family val="1"/>
    </font>
    <font>
      <sz val="12"/>
      <name val="Cambria"/>
      <family val="1"/>
    </font>
    <font>
      <vertAlign val="superscript"/>
      <sz val="12"/>
      <color rgb="FFFFFFFF"/>
      <name val="Cambria"/>
      <family val="1"/>
    </font>
    <font>
      <sz val="12"/>
      <color rgb="FFE5B8B7"/>
      <name val="Cambria"/>
      <family val="1"/>
    </font>
    <font>
      <b/>
      <vertAlign val="superscript"/>
      <sz val="20"/>
      <color rgb="FFFFFFFF"/>
      <name val="Cambria"/>
      <family val="1"/>
    </font>
    <font>
      <sz val="20"/>
      <name val="Calibri"/>
      <family val="2"/>
    </font>
    <font>
      <sz val="11"/>
      <color rgb="FF000000"/>
      <name val="Cambria"/>
      <family val="1"/>
    </font>
    <font>
      <sz val="12"/>
      <color rgb="FFFFFFFF"/>
      <name val="Cambria"/>
    </font>
    <font>
      <sz val="12"/>
      <color rgb="FF000000"/>
      <name val="Cambria"/>
    </font>
    <font>
      <u/>
      <sz val="12"/>
      <color rgb="FF000000"/>
      <name val="Cambria"/>
    </font>
    <font>
      <b/>
      <sz val="12"/>
      <color theme="0"/>
      <name val="Cambria"/>
      <family val="1"/>
    </font>
    <font>
      <b/>
      <vertAlign val="superscript"/>
      <sz val="20"/>
      <color theme="0"/>
      <name val="Cambria"/>
      <family val="1"/>
    </font>
    <font>
      <sz val="20"/>
      <color theme="0"/>
      <name val="Calibri"/>
      <family val="2"/>
    </font>
    <font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F243E"/>
        <bgColor rgb="FF0F243E"/>
      </patternFill>
    </fill>
    <fill>
      <patternFill patternType="solid">
        <fgColor rgb="FF17365D"/>
        <bgColor rgb="FF17365D"/>
      </patternFill>
    </fill>
    <fill>
      <patternFill patternType="solid">
        <fgColor rgb="FFF2DBDB"/>
        <bgColor rgb="FFF2DBDB"/>
      </patternFill>
    </fill>
    <fill>
      <patternFill patternType="solid">
        <fgColor rgb="FFE5B8B7"/>
        <bgColor rgb="FFE5B8B7"/>
      </patternFill>
    </fill>
    <fill>
      <patternFill patternType="solid">
        <fgColor rgb="FFD99594"/>
        <bgColor rgb="FFD99594"/>
      </patternFill>
    </fill>
    <fill>
      <patternFill patternType="solid">
        <fgColor rgb="FF953734"/>
        <bgColor rgb="FF953734"/>
      </patternFill>
    </fill>
    <fill>
      <patternFill patternType="solid">
        <fgColor rgb="FF632423"/>
        <bgColor rgb="FF632423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rgb="FF0F243E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8" fillId="9" borderId="0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49" fontId="10" fillId="10" borderId="8" xfId="0" applyNumberFormat="1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49" fontId="11" fillId="10" borderId="8" xfId="0" applyNumberFormat="1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164" fontId="6" fillId="7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5" fillId="10" borderId="8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49" fontId="13" fillId="10" borderId="8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49" fontId="5" fillId="10" borderId="8" xfId="0" applyNumberFormat="1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1" fontId="7" fillId="7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1" fontId="22" fillId="7" borderId="8" xfId="0" applyNumberFormat="1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49" fontId="13" fillId="10" borderId="6" xfId="0" applyNumberFormat="1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1" fontId="6" fillId="7" borderId="6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49" fontId="13" fillId="10" borderId="15" xfId="0" applyNumberFormat="1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1" fontId="6" fillId="7" borderId="15" xfId="0" applyNumberFormat="1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15" xfId="0" applyFont="1" applyBorder="1" applyAlignment="1"/>
    <xf numFmtId="49" fontId="24" fillId="10" borderId="8" xfId="0" applyNumberFormat="1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1" fontId="25" fillId="2" borderId="8" xfId="0" applyNumberFormat="1" applyFont="1" applyFill="1" applyBorder="1" applyAlignment="1">
      <alignment horizontal="center" vertical="center"/>
    </xf>
    <xf numFmtId="1" fontId="25" fillId="2" borderId="8" xfId="0" applyNumberFormat="1" applyFont="1" applyFill="1" applyBorder="1" applyAlignment="1">
      <alignment horizontal="center" vertical="center" wrapText="1"/>
    </xf>
    <xf numFmtId="1" fontId="25" fillId="2" borderId="15" xfId="0" applyNumberFormat="1" applyFont="1" applyFill="1" applyBorder="1" applyAlignment="1">
      <alignment horizontal="center" vertical="center" wrapText="1"/>
    </xf>
    <xf numFmtId="1" fontId="25" fillId="2" borderId="6" xfId="0" applyNumberFormat="1" applyFont="1" applyFill="1" applyBorder="1" applyAlignment="1">
      <alignment horizontal="center" vertical="center" wrapText="1"/>
    </xf>
    <xf numFmtId="1" fontId="25" fillId="2" borderId="8" xfId="0" applyNumberFormat="1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0" xfId="0" applyFont="1"/>
    <xf numFmtId="0" fontId="28" fillId="0" borderId="0" xfId="0" applyFont="1" applyAlignment="1"/>
    <xf numFmtId="0" fontId="5" fillId="5" borderId="1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textRotation="90"/>
    </xf>
    <xf numFmtId="1" fontId="15" fillId="9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1" fontId="3" fillId="3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3" xfId="0" applyFont="1" applyBorder="1"/>
    <xf numFmtId="49" fontId="1" fillId="3" borderId="2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textRotation="90" wrapText="1"/>
    </xf>
    <xf numFmtId="1" fontId="12" fillId="9" borderId="2" xfId="0" applyNumberFormat="1" applyFont="1" applyFill="1" applyBorder="1" applyAlignment="1">
      <alignment horizontal="center" vertical="center" wrapText="1"/>
    </xf>
    <xf numFmtId="1" fontId="9" fillId="9" borderId="2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49" fontId="19" fillId="3" borderId="1" xfId="0" applyNumberFormat="1" applyFont="1" applyFill="1" applyBorder="1" applyAlignment="1">
      <alignment horizontal="center" vertical="center" textRotation="90" wrapText="1"/>
    </xf>
    <xf numFmtId="0" fontId="20" fillId="0" borderId="5" xfId="0" applyFont="1" applyBorder="1" applyAlignment="1">
      <alignment textRotation="90"/>
    </xf>
    <xf numFmtId="0" fontId="20" fillId="0" borderId="6" xfId="0" applyFont="1" applyBorder="1" applyAlignment="1">
      <alignment textRotation="90"/>
    </xf>
    <xf numFmtId="1" fontId="26" fillId="2" borderId="1" xfId="0" applyNumberFormat="1" applyFont="1" applyFill="1" applyBorder="1" applyAlignment="1">
      <alignment horizontal="center" vertical="center" textRotation="90" wrapText="1"/>
    </xf>
    <xf numFmtId="0" fontId="27" fillId="0" borderId="5" xfId="0" applyFont="1" applyBorder="1" applyAlignment="1">
      <alignment textRotation="90"/>
    </xf>
    <xf numFmtId="0" fontId="27" fillId="0" borderId="6" xfId="0" applyFont="1" applyBorder="1" applyAlignment="1">
      <alignment textRotation="90"/>
    </xf>
    <xf numFmtId="49" fontId="19" fillId="3" borderId="1" xfId="0" applyNumberFormat="1" applyFont="1" applyFill="1" applyBorder="1" applyAlignment="1">
      <alignment horizontal="center" vertical="center" textRotation="90"/>
    </xf>
    <xf numFmtId="1" fontId="5" fillId="9" borderId="2" xfId="0" applyNumberFormat="1" applyFont="1" applyFill="1" applyBorder="1" applyAlignment="1">
      <alignment horizontal="center"/>
    </xf>
    <xf numFmtId="1" fontId="14" fillId="9" borderId="7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7" fillId="8" borderId="2" xfId="0" applyFont="1" applyFill="1" applyBorder="1" applyAlignment="1">
      <alignment horizontal="center" vertical="center" wrapText="1"/>
    </xf>
    <xf numFmtId="1" fontId="12" fillId="9" borderId="12" xfId="0" applyNumberFormat="1" applyFont="1" applyFill="1" applyBorder="1" applyAlignment="1">
      <alignment horizontal="center" vertical="center" wrapText="1"/>
    </xf>
    <xf numFmtId="1" fontId="9" fillId="9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1" fontId="25" fillId="11" borderId="9" xfId="0" applyNumberFormat="1" applyFont="1" applyFill="1" applyBorder="1" applyAlignment="1">
      <alignment horizontal="center" vertical="center" wrapText="1"/>
    </xf>
    <xf numFmtId="1" fontId="25" fillId="11" borderId="0" xfId="0" applyNumberFormat="1" applyFont="1" applyFill="1" applyBorder="1" applyAlignment="1">
      <alignment horizontal="center" vertical="center" wrapText="1"/>
    </xf>
    <xf numFmtId="1" fontId="25" fillId="11" borderId="8" xfId="0" applyNumberFormat="1" applyFont="1" applyFill="1" applyBorder="1" applyAlignment="1">
      <alignment horizontal="center" vertical="center" wrapText="1"/>
    </xf>
    <xf numFmtId="1" fontId="5" fillId="9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219075</xdr:colOff>
      <xdr:row>8</xdr:row>
      <xdr:rowOff>962025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219075</xdr:colOff>
      <xdr:row>8</xdr:row>
      <xdr:rowOff>962025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113633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219075</xdr:colOff>
      <xdr:row>8</xdr:row>
      <xdr:rowOff>962025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21634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219075</xdr:colOff>
      <xdr:row>8</xdr:row>
      <xdr:rowOff>962025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21634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219075</xdr:colOff>
      <xdr:row>8</xdr:row>
      <xdr:rowOff>962025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21634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219075</xdr:colOff>
      <xdr:row>8</xdr:row>
      <xdr:rowOff>962025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21634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ash.ru/" TargetMode="External"/><Relationship Id="rId18" Type="http://schemas.openxmlformats.org/officeDocument/2006/relationships/hyperlink" Target="http://revije.ff.uni-lj.si/linguistica" TargetMode="External"/><Relationship Id="rId26" Type="http://schemas.openxmlformats.org/officeDocument/2006/relationships/hyperlink" Target="http://www.worldcat.org/title/studije-srpske-i-slovenske-serija-1-srpski-jezik/oclc/67229367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www.isj-sanu.rs/srpski-dijalektoloski-zbornik.html" TargetMode="External"/><Relationship Id="rId34" Type="http://schemas.openxmlformats.org/officeDocument/2006/relationships/hyperlink" Target="http://www.movoznavstvo.org.ua/" TargetMode="External"/><Relationship Id="rId42" Type="http://schemas.openxmlformats.org/officeDocument/2006/relationships/comments" Target="../comments1.xml"/><Relationship Id="rId7" Type="http://schemas.openxmlformats.org/officeDocument/2006/relationships/hyperlink" Target="http://www.rocznik-slawistyczny.uni.wroc.pl/" TargetMode="External"/><Relationship Id="rId2" Type="http://schemas.openxmlformats.org/officeDocument/2006/relationships/hyperlink" Target="http://www.izj.unsa.ba/bs/knjizevni-jezik" TargetMode="External"/><Relationship Id="rId16" Type="http://schemas.openxmlformats.org/officeDocument/2006/relationships/hyperlink" Target="http://l.jvolsu.com/index.php/en/" TargetMode="External"/><Relationship Id="rId20" Type="http://schemas.openxmlformats.org/officeDocument/2006/relationships/hyperlink" Target="http://sjsls.byu.edu/" TargetMode="External"/><Relationship Id="rId29" Type="http://schemas.openxmlformats.org/officeDocument/2006/relationships/hyperlink" Target="http://suvlin.ffzg.hr/index.php/en/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http://nasb.gov.by/bel/publications/belling/index.php?sphrase_id=63487" TargetMode="External"/><Relationship Id="rId6" Type="http://schemas.openxmlformats.org/officeDocument/2006/relationships/hyperlink" Target="http://www.journals.vu.lt/slavistica-vilnensis" TargetMode="External"/><Relationship Id="rId11" Type="http://schemas.openxmlformats.org/officeDocument/2006/relationships/hyperlink" Target="http://www.lingvaria.polonistyka.uj.edu.pl/" TargetMode="External"/><Relationship Id="rId24" Type="http://schemas.openxmlformats.org/officeDocument/2006/relationships/hyperlink" Target="http://www.worldcat.org/title/onomatoloski-prilozi/oclc/8523334" TargetMode="External"/><Relationship Id="rId32" Type="http://schemas.openxmlformats.org/officeDocument/2006/relationships/hyperlink" Target="http://hrcak.srce.hr/cakavska-ric" TargetMode="External"/><Relationship Id="rId37" Type="http://schemas.openxmlformats.org/officeDocument/2006/relationships/hyperlink" Target="http://www.kmnc.bg/?info=103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://slav.uni-sofia.bg/naum/cl" TargetMode="External"/><Relationship Id="rId15" Type="http://schemas.openxmlformats.org/officeDocument/2006/relationships/hyperlink" Target="http://www.ruslang.ru/?id=vopjaz" TargetMode="External"/><Relationship Id="rId23" Type="http://schemas.openxmlformats.org/officeDocument/2006/relationships/hyperlink" Target="http://www.isj-sanu.rs/nas-jezik.html" TargetMode="External"/><Relationship Id="rId28" Type="http://schemas.openxmlformats.org/officeDocument/2006/relationships/hyperlink" Target="http://hrcak.srce.hr/jezik?lang=en" TargetMode="External"/><Relationship Id="rId36" Type="http://schemas.openxmlformats.org/officeDocument/2006/relationships/hyperlink" Target="http://www1.nas.gov.ua/INSTITUTES/IUM/E-LIBRARY/UKRAJINSKA-MOVA" TargetMode="External"/><Relationship Id="rId10" Type="http://schemas.openxmlformats.org/officeDocument/2006/relationships/hyperlink" Target="http://rossica.online.uni.lodz.pl/index.php/home" TargetMode="External"/><Relationship Id="rId19" Type="http://schemas.openxmlformats.org/officeDocument/2006/relationships/hyperlink" Target="http://bos.zrc-sazu.si/knjige/" TargetMode="External"/><Relationship Id="rId31" Type="http://schemas.openxmlformats.org/officeDocument/2006/relationships/hyperlink" Target="http://ihjj.hr/stranica/rasprave-casopis-instituta-za-hrvatski-jezik-i-jezikoslovlje/33/" TargetMode="External"/><Relationship Id="rId4" Type="http://schemas.openxmlformats.org/officeDocument/2006/relationships/hyperlink" Target="https://books.google.com/books/about/%D0%91%D0%B0%D0%BB%D0%BA%D0%B0%D0%BD%D1%81%D0%BA%D0%BE_%D0%B5%D0%B7%D0%B8%D0%BA%D0%BE%D0%B7%D0%BD%D0%B0%D0%BD%D0%B8.html?id=vfYGMwEACAAJ" TargetMode="External"/><Relationship Id="rId9" Type="http://schemas.openxmlformats.org/officeDocument/2006/relationships/hyperlink" Target="http://cejsh.icm.edu.pl/cejsh/element/bwmeta1.element.6b87dc8b-857a-3146-ac4c-85ec61f1199c" TargetMode="External"/><Relationship Id="rId14" Type="http://schemas.openxmlformats.org/officeDocument/2006/relationships/hyperlink" Target="http://www.vestnik-mslu.ru/" TargetMode="External"/><Relationship Id="rId22" Type="http://schemas.openxmlformats.org/officeDocument/2006/relationships/hyperlink" Target="http://www.isj-sanu.rs/juznoslovenski-filolog.html" TargetMode="External"/><Relationship Id="rId27" Type="http://schemas.openxmlformats.org/officeDocument/2006/relationships/hyperlink" Target="http://link.springer.com/journal/11185" TargetMode="External"/><Relationship Id="rId30" Type="http://schemas.openxmlformats.org/officeDocument/2006/relationships/hyperlink" Target="http://www.hfiloloskod.hr/index.php/govor" TargetMode="External"/><Relationship Id="rId35" Type="http://schemas.openxmlformats.org/officeDocument/2006/relationships/hyperlink" Target="https://apultp.jimdo.com/" TargetMode="External"/><Relationship Id="rId8" Type="http://schemas.openxmlformats.org/officeDocument/2006/relationships/hyperlink" Target="https://onomastica.ijp-pan.krakow.pl/en/index.html" TargetMode="External"/><Relationship Id="rId3" Type="http://schemas.openxmlformats.org/officeDocument/2006/relationships/hyperlink" Target="http://www.balgarskiezik.eu/" TargetMode="External"/><Relationship Id="rId12" Type="http://schemas.openxmlformats.org/officeDocument/2006/relationships/hyperlink" Target="http://www.worldcat.org/title/probleme-de-filologie-slava-studii-articole-prelegeri/oclc/49954983" TargetMode="External"/><Relationship Id="rId17" Type="http://schemas.openxmlformats.org/officeDocument/2006/relationships/hyperlink" Target="http://slavu.sav.sk/en/index.php" TargetMode="External"/><Relationship Id="rId25" Type="http://schemas.openxmlformats.org/officeDocument/2006/relationships/hyperlink" Target="http://www.maticasrpska.org.rs/category/katalog-izdanja/naucni-casopisi/zbornik-matice-srpske-za-filologiju-i-lingvistiku/" TargetMode="External"/><Relationship Id="rId33" Type="http://schemas.openxmlformats.org/officeDocument/2006/relationships/hyperlink" Target="http://hrcak.srce.hr/jezikoslovlje" TargetMode="External"/><Relationship Id="rId38" Type="http://schemas.openxmlformats.org/officeDocument/2006/relationships/hyperlink" Target="https://iling.spb.ru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013"/>
  <sheetViews>
    <sheetView tabSelected="1" topLeftCell="A86" workbookViewId="0">
      <selection activeCell="W91" sqref="W91"/>
    </sheetView>
  </sheetViews>
  <sheetFormatPr defaultColWidth="15.140625" defaultRowHeight="15" customHeight="1" x14ac:dyDescent="0.25"/>
  <cols>
    <col min="1" max="1" width="6.140625" style="91" customWidth="1"/>
    <col min="2" max="2" width="21.7109375" customWidth="1"/>
    <col min="3" max="3" width="15.140625" customWidth="1"/>
    <col min="4" max="4" width="13" customWidth="1"/>
    <col min="5" max="5" width="12.140625" customWidth="1"/>
    <col min="6" max="6" width="14.5703125" customWidth="1"/>
    <col min="7" max="7" width="13.28515625" customWidth="1"/>
    <col min="8" max="8" width="13" customWidth="1"/>
    <col min="9" max="9" width="12.5703125" customWidth="1"/>
    <col min="10" max="10" width="11.42578125" customWidth="1"/>
    <col min="11" max="11" width="11.85546875" customWidth="1"/>
    <col min="12" max="12" width="11.5703125" customWidth="1"/>
    <col min="13" max="13" width="11.42578125" customWidth="1"/>
    <col min="14" max="15" width="11.28515625" customWidth="1"/>
    <col min="16" max="16" width="13.140625" customWidth="1"/>
    <col min="17" max="17" width="10.85546875" customWidth="1"/>
    <col min="18" max="18" width="11.140625" customWidth="1"/>
    <col min="19" max="19" width="12.140625" customWidth="1"/>
    <col min="20" max="20" width="12.85546875" customWidth="1"/>
    <col min="21" max="21" width="9.7109375" customWidth="1"/>
    <col min="22" max="22" width="11.7109375" customWidth="1"/>
    <col min="23" max="23" width="15" customWidth="1"/>
    <col min="24" max="24" width="12.5703125" customWidth="1"/>
    <col min="25" max="25" width="12.28515625" customWidth="1"/>
    <col min="26" max="26" width="14" customWidth="1"/>
    <col min="27" max="29" width="6.140625" customWidth="1"/>
  </cols>
  <sheetData>
    <row r="1" spans="1:29" ht="81" customHeight="1" x14ac:dyDescent="0.3">
      <c r="A1" s="109" t="s">
        <v>0</v>
      </c>
      <c r="B1" s="106" t="s">
        <v>1</v>
      </c>
      <c r="C1" s="106" t="s">
        <v>2</v>
      </c>
      <c r="D1" s="112" t="s">
        <v>3</v>
      </c>
      <c r="E1" s="106" t="s">
        <v>4</v>
      </c>
      <c r="F1" s="100" t="s">
        <v>5</v>
      </c>
      <c r="G1" s="99"/>
      <c r="H1" s="100" t="s">
        <v>6</v>
      </c>
      <c r="I1" s="99"/>
      <c r="J1" s="100" t="s">
        <v>7</v>
      </c>
      <c r="K1" s="98"/>
      <c r="L1" s="98"/>
      <c r="M1" s="98"/>
      <c r="N1" s="98"/>
      <c r="O1" s="98"/>
      <c r="P1" s="98"/>
      <c r="Q1" s="98"/>
      <c r="R1" s="98"/>
      <c r="S1" s="99"/>
      <c r="T1" s="97" t="s">
        <v>8</v>
      </c>
      <c r="U1" s="98"/>
      <c r="V1" s="98"/>
      <c r="W1" s="98"/>
      <c r="X1" s="98"/>
      <c r="Y1" s="98"/>
      <c r="Z1" s="99"/>
      <c r="AA1" s="1"/>
      <c r="AB1" s="1"/>
      <c r="AC1" s="1"/>
    </row>
    <row r="2" spans="1:29" ht="144" customHeight="1" x14ac:dyDescent="0.25">
      <c r="A2" s="110"/>
      <c r="B2" s="107"/>
      <c r="C2" s="107"/>
      <c r="D2" s="107"/>
      <c r="E2" s="107"/>
      <c r="F2" s="105" t="s">
        <v>9</v>
      </c>
      <c r="G2" s="105" t="s">
        <v>10</v>
      </c>
      <c r="H2" s="92" t="s">
        <v>11</v>
      </c>
      <c r="I2" s="92" t="s">
        <v>12</v>
      </c>
      <c r="J2" s="104" t="s">
        <v>13</v>
      </c>
      <c r="K2" s="104" t="s">
        <v>14</v>
      </c>
      <c r="L2" s="104" t="s">
        <v>15</v>
      </c>
      <c r="M2" s="104" t="s">
        <v>16</v>
      </c>
      <c r="N2" s="104" t="s">
        <v>17</v>
      </c>
      <c r="O2" s="104" t="s">
        <v>18</v>
      </c>
      <c r="P2" s="104" t="s">
        <v>19</v>
      </c>
      <c r="Q2" s="104" t="s">
        <v>20</v>
      </c>
      <c r="R2" s="104" t="s">
        <v>21</v>
      </c>
      <c r="S2" s="104" t="s">
        <v>22</v>
      </c>
      <c r="T2" s="101" t="s">
        <v>23</v>
      </c>
      <c r="U2" s="101" t="s">
        <v>24</v>
      </c>
      <c r="V2" s="101" t="s">
        <v>25</v>
      </c>
      <c r="W2" s="101" t="s">
        <v>26</v>
      </c>
      <c r="X2" s="101" t="s">
        <v>27</v>
      </c>
      <c r="Y2" s="117" t="s">
        <v>28</v>
      </c>
      <c r="Z2" s="99"/>
      <c r="AA2" s="2"/>
      <c r="AB2" s="3"/>
      <c r="AC2" s="3"/>
    </row>
    <row r="3" spans="1:29" ht="87.75" customHeight="1" x14ac:dyDescent="0.25">
      <c r="A3" s="111"/>
      <c r="B3" s="108"/>
      <c r="C3" s="108"/>
      <c r="D3" s="108"/>
      <c r="E3" s="108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4" t="s">
        <v>29</v>
      </c>
      <c r="Z3" s="5" t="s">
        <v>30</v>
      </c>
      <c r="AA3" s="2"/>
      <c r="AB3" s="2"/>
      <c r="AC3" s="2"/>
    </row>
    <row r="4" spans="1:29" ht="96" customHeight="1" x14ac:dyDescent="0.25">
      <c r="A4" s="84">
        <v>1</v>
      </c>
      <c r="B4" s="6" t="str">
        <f>HYPERLINK("http://nasb.gov.by/bel/publications/belling/index.php?sphrase_id=63487","Беларуская лінгвістыка ")</f>
        <v xml:space="preserve">Беларуская лінгвістыка </v>
      </c>
      <c r="C4" s="7" t="s">
        <v>31</v>
      </c>
      <c r="D4" s="8" t="s">
        <v>32</v>
      </c>
      <c r="E4" s="7" t="s">
        <v>33</v>
      </c>
      <c r="F4" s="9" t="s">
        <v>34</v>
      </c>
      <c r="G4" s="49" t="s">
        <v>35</v>
      </c>
      <c r="H4" s="50" t="s">
        <v>34</v>
      </c>
      <c r="I4" s="50" t="s">
        <v>36</v>
      </c>
      <c r="J4" s="12" t="s">
        <v>34</v>
      </c>
      <c r="K4" s="12" t="s">
        <v>37</v>
      </c>
      <c r="L4" s="12" t="s">
        <v>37</v>
      </c>
      <c r="M4" s="12" t="s">
        <v>37</v>
      </c>
      <c r="N4" s="12" t="s">
        <v>37</v>
      </c>
      <c r="O4" s="12" t="s">
        <v>37</v>
      </c>
      <c r="P4" s="12" t="s">
        <v>37</v>
      </c>
      <c r="Q4" s="12" t="s">
        <v>37</v>
      </c>
      <c r="R4" s="12" t="s">
        <v>37</v>
      </c>
      <c r="S4" s="12" t="s">
        <v>37</v>
      </c>
      <c r="T4" s="13">
        <v>1976</v>
      </c>
      <c r="U4" s="14">
        <v>76</v>
      </c>
      <c r="V4" s="14">
        <v>2</v>
      </c>
      <c r="W4" s="51" t="s">
        <v>38</v>
      </c>
      <c r="X4" s="51" t="s">
        <v>39</v>
      </c>
      <c r="Y4" s="15" t="s">
        <v>34</v>
      </c>
      <c r="Z4" s="16" t="s">
        <v>37</v>
      </c>
      <c r="AA4" s="17"/>
      <c r="AB4" s="17"/>
      <c r="AC4" s="18"/>
    </row>
    <row r="5" spans="1:29" ht="45" customHeight="1" x14ac:dyDescent="0.25">
      <c r="A5" s="103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9"/>
    </row>
    <row r="6" spans="1:29" ht="96" customHeight="1" x14ac:dyDescent="0.25">
      <c r="A6" s="84">
        <v>2</v>
      </c>
      <c r="B6" s="19" t="str">
        <f>HYPERLINK("http://www.izj.unsa.ba/bs/knjizevni-jezik","Književni jezik")</f>
        <v>Književni jezik</v>
      </c>
      <c r="C6" s="20" t="s">
        <v>40</v>
      </c>
      <c r="D6" s="8" t="s">
        <v>41</v>
      </c>
      <c r="E6" s="21" t="s">
        <v>33</v>
      </c>
      <c r="F6" s="10" t="s">
        <v>37</v>
      </c>
      <c r="G6" s="10" t="s">
        <v>34</v>
      </c>
      <c r="H6" s="11" t="s">
        <v>34</v>
      </c>
      <c r="I6" s="11" t="s">
        <v>34</v>
      </c>
      <c r="J6" s="22" t="s">
        <v>34</v>
      </c>
      <c r="K6" s="22" t="s">
        <v>37</v>
      </c>
      <c r="L6" s="22" t="s">
        <v>37</v>
      </c>
      <c r="M6" s="22" t="s">
        <v>37</v>
      </c>
      <c r="N6" s="22" t="s">
        <v>37</v>
      </c>
      <c r="O6" s="22" t="s">
        <v>37</v>
      </c>
      <c r="P6" s="22" t="s">
        <v>37</v>
      </c>
      <c r="Q6" s="22" t="s">
        <v>37</v>
      </c>
      <c r="R6" s="22" t="s">
        <v>37</v>
      </c>
      <c r="S6" s="22" t="s">
        <v>37</v>
      </c>
      <c r="T6" s="52" t="s">
        <v>219</v>
      </c>
      <c r="U6" s="23">
        <v>27</v>
      </c>
      <c r="V6" s="24">
        <v>42737</v>
      </c>
      <c r="W6" s="51" t="s">
        <v>42</v>
      </c>
      <c r="X6" s="51" t="s">
        <v>43</v>
      </c>
      <c r="Y6" s="25" t="s">
        <v>34</v>
      </c>
      <c r="Z6" s="26" t="s">
        <v>37</v>
      </c>
      <c r="AA6" s="17"/>
      <c r="AB6" s="17"/>
      <c r="AC6" s="18"/>
    </row>
    <row r="7" spans="1:29" ht="36" customHeight="1" x14ac:dyDescent="0.25">
      <c r="A7" s="102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9"/>
    </row>
    <row r="8" spans="1:29" ht="88.5" customHeight="1" x14ac:dyDescent="0.25">
      <c r="A8" s="85">
        <v>3</v>
      </c>
      <c r="B8" s="6" t="str">
        <f>HYPERLINK("http://www.balgarskiezik.eu/","Български език")</f>
        <v>Български език</v>
      </c>
      <c r="C8" s="27" t="s">
        <v>44</v>
      </c>
      <c r="D8" s="27" t="s">
        <v>45</v>
      </c>
      <c r="E8" s="27" t="s">
        <v>33</v>
      </c>
      <c r="F8" s="9" t="s">
        <v>46</v>
      </c>
      <c r="G8" s="9" t="s">
        <v>47</v>
      </c>
      <c r="H8" s="11" t="s">
        <v>47</v>
      </c>
      <c r="I8" s="11" t="s">
        <v>47</v>
      </c>
      <c r="J8" s="12" t="s">
        <v>47</v>
      </c>
      <c r="K8" s="12" t="s">
        <v>46</v>
      </c>
      <c r="L8" s="12" t="s">
        <v>46</v>
      </c>
      <c r="M8" s="12" t="s">
        <v>47</v>
      </c>
      <c r="N8" s="12" t="s">
        <v>47</v>
      </c>
      <c r="O8" s="12" t="s">
        <v>47</v>
      </c>
      <c r="P8" s="12" t="s">
        <v>46</v>
      </c>
      <c r="Q8" s="12" t="s">
        <v>46</v>
      </c>
      <c r="R8" s="12" t="s">
        <v>46</v>
      </c>
      <c r="S8" s="12" t="s">
        <v>34</v>
      </c>
      <c r="T8" s="28" t="s">
        <v>48</v>
      </c>
      <c r="U8" s="28">
        <v>330</v>
      </c>
      <c r="V8" s="28">
        <v>5</v>
      </c>
      <c r="W8" s="51" t="s">
        <v>42</v>
      </c>
      <c r="X8" s="51" t="s">
        <v>43</v>
      </c>
      <c r="Y8" s="15" t="s">
        <v>34</v>
      </c>
      <c r="Z8" s="16" t="s">
        <v>49</v>
      </c>
      <c r="AA8" s="29"/>
      <c r="AB8" s="29"/>
      <c r="AC8" s="30"/>
    </row>
    <row r="9" spans="1:29" ht="96" customHeight="1" x14ac:dyDescent="0.25">
      <c r="A9" s="85">
        <v>4</v>
      </c>
      <c r="B9" s="31" t="str">
        <f>HYPERLINK("https://books.google.com/books/about/%D0%91%D0%B0%D0%BB%D0%BA%D0%B0%D0%BD%D1%81%D0%BA%D0%BE_%D0%B5%D0%B7%D0%B8%D0%BA%D0%BE%D0%B7%D0%BD%D0%B0%D0%BD%D0%B8.html?id=vfYGMwEACAAJ","Балканско езикознание/Linguistique balkanique")</f>
        <v>Балканско езикознание/Linguistique balkanique</v>
      </c>
      <c r="C9" s="27" t="s">
        <v>44</v>
      </c>
      <c r="D9" s="27" t="s">
        <v>50</v>
      </c>
      <c r="E9" s="27" t="s">
        <v>33</v>
      </c>
      <c r="F9" s="9" t="s">
        <v>46</v>
      </c>
      <c r="G9" s="9" t="s">
        <v>47</v>
      </c>
      <c r="H9" s="11" t="s">
        <v>47</v>
      </c>
      <c r="I9" s="11" t="s">
        <v>47</v>
      </c>
      <c r="J9" s="12" t="s">
        <v>47</v>
      </c>
      <c r="K9" s="12" t="s">
        <v>46</v>
      </c>
      <c r="L9" s="12" t="s">
        <v>46</v>
      </c>
      <c r="M9" s="12" t="s">
        <v>47</v>
      </c>
      <c r="N9" s="12" t="s">
        <v>46</v>
      </c>
      <c r="O9" s="12" t="s">
        <v>46</v>
      </c>
      <c r="P9" s="12" t="s">
        <v>46</v>
      </c>
      <c r="Q9" s="12" t="s">
        <v>46</v>
      </c>
      <c r="R9" s="12" t="s">
        <v>46</v>
      </c>
      <c r="S9" s="12" t="s">
        <v>47</v>
      </c>
      <c r="T9" s="28" t="s">
        <v>51</v>
      </c>
      <c r="U9" s="28">
        <v>54</v>
      </c>
      <c r="V9" s="28">
        <v>3</v>
      </c>
      <c r="W9" s="51" t="s">
        <v>42</v>
      </c>
      <c r="X9" s="51" t="s">
        <v>43</v>
      </c>
      <c r="Y9" s="15" t="s">
        <v>52</v>
      </c>
      <c r="Z9" s="16" t="s">
        <v>49</v>
      </c>
      <c r="AA9" s="29"/>
      <c r="AB9" s="29"/>
      <c r="AC9" s="30"/>
    </row>
    <row r="10" spans="1:29" ht="96" customHeight="1" x14ac:dyDescent="0.25">
      <c r="A10" s="85">
        <v>5</v>
      </c>
      <c r="B10" s="19" t="str">
        <f>HYPERLINK("http://slav.uni-sofia.bg/naum/cl","Съпоставително езикознание")</f>
        <v>Съпоставително езикознание</v>
      </c>
      <c r="C10" s="27" t="s">
        <v>44</v>
      </c>
      <c r="D10" s="20" t="s">
        <v>53</v>
      </c>
      <c r="E10" s="20" t="s">
        <v>33</v>
      </c>
      <c r="F10" s="10" t="s">
        <v>54</v>
      </c>
      <c r="G10" s="10" t="s">
        <v>55</v>
      </c>
      <c r="H10" s="32" t="s">
        <v>47</v>
      </c>
      <c r="I10" s="32" t="s">
        <v>47</v>
      </c>
      <c r="J10" s="22" t="s">
        <v>47</v>
      </c>
      <c r="K10" s="22" t="s">
        <v>46</v>
      </c>
      <c r="L10" s="22" t="s">
        <v>46</v>
      </c>
      <c r="M10" s="22" t="s">
        <v>46</v>
      </c>
      <c r="N10" s="22" t="s">
        <v>46</v>
      </c>
      <c r="O10" s="22" t="s">
        <v>46</v>
      </c>
      <c r="P10" s="22" t="s">
        <v>46</v>
      </c>
      <c r="Q10" s="22" t="s">
        <v>46</v>
      </c>
      <c r="R10" s="22" t="s">
        <v>46</v>
      </c>
      <c r="S10" s="22" t="s">
        <v>46</v>
      </c>
      <c r="T10" s="13">
        <v>1976</v>
      </c>
      <c r="U10" s="28"/>
      <c r="V10" s="13">
        <v>24</v>
      </c>
      <c r="W10" s="51" t="s">
        <v>38</v>
      </c>
      <c r="X10" s="51" t="s">
        <v>43</v>
      </c>
      <c r="Y10" s="25" t="s">
        <v>52</v>
      </c>
      <c r="Z10" s="26" t="s">
        <v>49</v>
      </c>
      <c r="AA10" s="29"/>
      <c r="AB10" s="29"/>
      <c r="AC10" s="30"/>
    </row>
    <row r="11" spans="1:29" ht="96" customHeight="1" x14ac:dyDescent="0.25">
      <c r="A11" s="85">
        <v>6</v>
      </c>
      <c r="B11" s="6" t="str">
        <f>HYPERLINK("http://www.kmnc.bg/?info=103","Palaeobulgarica / Старобългаристика ")</f>
        <v xml:space="preserve">Palaeobulgarica / Старобългаристика </v>
      </c>
      <c r="C11" s="27" t="s">
        <v>44</v>
      </c>
      <c r="D11" s="27" t="s">
        <v>216</v>
      </c>
      <c r="E11" s="27" t="s">
        <v>33</v>
      </c>
      <c r="F11" s="10" t="s">
        <v>47</v>
      </c>
      <c r="G11" s="10" t="s">
        <v>217</v>
      </c>
      <c r="H11" s="32" t="s">
        <v>46</v>
      </c>
      <c r="I11" s="32" t="s">
        <v>47</v>
      </c>
      <c r="J11" s="22" t="s">
        <v>47</v>
      </c>
      <c r="K11" s="22" t="s">
        <v>47</v>
      </c>
      <c r="L11" s="22" t="s">
        <v>46</v>
      </c>
      <c r="M11" s="22" t="s">
        <v>47</v>
      </c>
      <c r="N11" s="22" t="s">
        <v>47</v>
      </c>
      <c r="O11" s="22" t="s">
        <v>46</v>
      </c>
      <c r="P11" s="22" t="s">
        <v>52</v>
      </c>
      <c r="Q11" s="22" t="s">
        <v>46</v>
      </c>
      <c r="R11" s="22" t="s">
        <v>46</v>
      </c>
      <c r="S11" s="22" t="s">
        <v>47</v>
      </c>
      <c r="T11" s="28" t="s">
        <v>218</v>
      </c>
      <c r="U11" s="28">
        <v>156</v>
      </c>
      <c r="V11" s="28">
        <v>4</v>
      </c>
      <c r="W11" s="51" t="s">
        <v>38</v>
      </c>
      <c r="X11" s="51" t="s">
        <v>68</v>
      </c>
      <c r="Y11" s="25" t="s">
        <v>52</v>
      </c>
      <c r="Z11" s="34" t="s">
        <v>34</v>
      </c>
      <c r="AA11" s="29"/>
      <c r="AB11" s="29"/>
      <c r="AC11" s="30"/>
    </row>
    <row r="12" spans="1:29" ht="39" customHeight="1" x14ac:dyDescent="0.25">
      <c r="A12" s="102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9"/>
    </row>
    <row r="13" spans="1:29" ht="96" customHeight="1" x14ac:dyDescent="0.25">
      <c r="A13" s="85">
        <v>7</v>
      </c>
      <c r="B13" s="33" t="str">
        <f>HYPERLINK("http://www.journals.vu.lt/slavistica-vilnensis","Slavistica Vilnensis")</f>
        <v>Slavistica Vilnensis</v>
      </c>
      <c r="C13" s="27" t="s">
        <v>56</v>
      </c>
      <c r="D13" s="27" t="s">
        <v>57</v>
      </c>
      <c r="E13" s="27" t="s">
        <v>33</v>
      </c>
      <c r="F13" s="9" t="s">
        <v>34</v>
      </c>
      <c r="G13" s="9" t="s">
        <v>58</v>
      </c>
      <c r="H13" s="11" t="s">
        <v>36</v>
      </c>
      <c r="I13" s="11" t="s">
        <v>47</v>
      </c>
      <c r="J13" s="12" t="s">
        <v>47</v>
      </c>
      <c r="K13" s="12" t="s">
        <v>36</v>
      </c>
      <c r="L13" s="12" t="s">
        <v>47</v>
      </c>
      <c r="M13" s="12" t="s">
        <v>47</v>
      </c>
      <c r="N13" s="12" t="s">
        <v>46</v>
      </c>
      <c r="O13" s="12" t="s">
        <v>46</v>
      </c>
      <c r="P13" s="12" t="s">
        <v>46</v>
      </c>
      <c r="Q13" s="12" t="s">
        <v>46</v>
      </c>
      <c r="R13" s="12" t="s">
        <v>46</v>
      </c>
      <c r="S13" s="22" t="s">
        <v>59</v>
      </c>
      <c r="T13" s="28" t="s">
        <v>60</v>
      </c>
      <c r="U13" s="28">
        <v>60</v>
      </c>
      <c r="V13" s="28">
        <v>1</v>
      </c>
      <c r="W13" s="51" t="s">
        <v>38</v>
      </c>
      <c r="X13" s="51" t="s">
        <v>43</v>
      </c>
      <c r="Y13" s="15" t="s">
        <v>52</v>
      </c>
      <c r="Z13" s="16" t="s">
        <v>49</v>
      </c>
      <c r="AA13" s="29"/>
      <c r="AB13" s="29"/>
      <c r="AC13" s="30"/>
    </row>
    <row r="14" spans="1:29" ht="30" customHeight="1" x14ac:dyDescent="0.25">
      <c r="A14" s="102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</row>
    <row r="15" spans="1:29" s="53" customFormat="1" ht="96" customHeight="1" x14ac:dyDescent="0.25">
      <c r="A15" s="85">
        <v>8</v>
      </c>
      <c r="B15" s="6" t="s">
        <v>239</v>
      </c>
      <c r="C15" s="27" t="s">
        <v>62</v>
      </c>
      <c r="D15" s="27"/>
      <c r="E15" s="27" t="s">
        <v>33</v>
      </c>
      <c r="F15" s="10" t="s">
        <v>37</v>
      </c>
      <c r="G15" s="10" t="s">
        <v>37</v>
      </c>
      <c r="H15" s="32" t="s">
        <v>47</v>
      </c>
      <c r="I15" s="32" t="s">
        <v>36</v>
      </c>
      <c r="J15" s="22" t="s">
        <v>47</v>
      </c>
      <c r="K15" s="22" t="s">
        <v>46</v>
      </c>
      <c r="L15" s="22" t="s">
        <v>46</v>
      </c>
      <c r="M15" s="22" t="s">
        <v>47</v>
      </c>
      <c r="N15" s="22" t="s">
        <v>46</v>
      </c>
      <c r="O15" s="22" t="s">
        <v>46</v>
      </c>
      <c r="P15" s="22" t="s">
        <v>46</v>
      </c>
      <c r="Q15" s="22" t="s">
        <v>46</v>
      </c>
      <c r="R15" s="22" t="s">
        <v>46</v>
      </c>
      <c r="S15" s="22" t="s">
        <v>46</v>
      </c>
      <c r="T15" s="28">
        <v>1950</v>
      </c>
      <c r="U15" s="28">
        <v>67</v>
      </c>
      <c r="V15" s="28">
        <v>1</v>
      </c>
      <c r="W15" s="51" t="s">
        <v>42</v>
      </c>
      <c r="X15" s="51" t="s">
        <v>64</v>
      </c>
      <c r="Y15" s="25" t="s">
        <v>52</v>
      </c>
      <c r="Z15" s="34" t="s">
        <v>52</v>
      </c>
      <c r="AA15" s="29"/>
      <c r="AB15" s="29"/>
      <c r="AC15" s="30"/>
    </row>
    <row r="16" spans="1:29" ht="96" customHeight="1" x14ac:dyDescent="0.25">
      <c r="A16" s="85">
        <v>9</v>
      </c>
      <c r="B16" s="6" t="s">
        <v>61</v>
      </c>
      <c r="C16" s="27" t="s">
        <v>62</v>
      </c>
      <c r="D16" s="27" t="s">
        <v>63</v>
      </c>
      <c r="E16" s="20" t="s">
        <v>33</v>
      </c>
      <c r="F16" s="9" t="s">
        <v>37</v>
      </c>
      <c r="G16" s="9" t="s">
        <v>46</v>
      </c>
      <c r="H16" s="11" t="s">
        <v>47</v>
      </c>
      <c r="I16" s="11" t="s">
        <v>36</v>
      </c>
      <c r="J16" s="12" t="s">
        <v>47</v>
      </c>
      <c r="K16" s="12" t="s">
        <v>46</v>
      </c>
      <c r="L16" s="12" t="s">
        <v>46</v>
      </c>
      <c r="M16" s="12" t="s">
        <v>47</v>
      </c>
      <c r="N16" s="12" t="s">
        <v>46</v>
      </c>
      <c r="O16" s="12" t="s">
        <v>46</v>
      </c>
      <c r="P16" s="12" t="s">
        <v>46</v>
      </c>
      <c r="Q16" s="12" t="s">
        <v>46</v>
      </c>
      <c r="R16" s="12" t="s">
        <v>46</v>
      </c>
      <c r="S16" s="12" t="s">
        <v>46</v>
      </c>
      <c r="T16" s="28">
        <v>1977</v>
      </c>
      <c r="U16" s="28">
        <v>14</v>
      </c>
      <c r="V16" s="28">
        <v>1</v>
      </c>
      <c r="W16" s="51" t="s">
        <v>38</v>
      </c>
      <c r="X16" s="51" t="s">
        <v>64</v>
      </c>
      <c r="Y16" s="15" t="s">
        <v>52</v>
      </c>
      <c r="Z16" s="16" t="s">
        <v>52</v>
      </c>
      <c r="AA16" s="29"/>
      <c r="AB16" s="29"/>
      <c r="AC16" s="30"/>
    </row>
    <row r="17" spans="1:1025" ht="51" customHeight="1" x14ac:dyDescent="0.25">
      <c r="A17" s="124">
        <v>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9"/>
    </row>
    <row r="18" spans="1:1025" ht="96" customHeight="1" x14ac:dyDescent="0.25">
      <c r="A18" s="85">
        <v>10</v>
      </c>
      <c r="B18" s="6" t="str">
        <f>HYPERLINK("http://www.rocznik-slawistyczny.uni.wroc.pl/","Rocznik Slawistyczny")</f>
        <v>Rocznik Slawistyczny</v>
      </c>
      <c r="C18" s="27" t="s">
        <v>65</v>
      </c>
      <c r="D18" s="27" t="s">
        <v>66</v>
      </c>
      <c r="E18" s="20" t="s">
        <v>33</v>
      </c>
      <c r="F18" s="9" t="s">
        <v>47</v>
      </c>
      <c r="G18" s="9" t="s">
        <v>47</v>
      </c>
      <c r="H18" s="11" t="s">
        <v>47</v>
      </c>
      <c r="I18" s="11" t="s">
        <v>47</v>
      </c>
      <c r="J18" s="12" t="s">
        <v>47</v>
      </c>
      <c r="K18" s="12" t="s">
        <v>46</v>
      </c>
      <c r="L18" s="12" t="s">
        <v>46</v>
      </c>
      <c r="M18" s="12" t="s">
        <v>46</v>
      </c>
      <c r="N18" s="12" t="s">
        <v>46</v>
      </c>
      <c r="O18" s="12" t="s">
        <v>46</v>
      </c>
      <c r="P18" s="12" t="s">
        <v>46</v>
      </c>
      <c r="Q18" s="12" t="s">
        <v>46</v>
      </c>
      <c r="R18" s="12" t="s">
        <v>46</v>
      </c>
      <c r="S18" s="12" t="s">
        <v>46</v>
      </c>
      <c r="T18" s="28" t="s">
        <v>67</v>
      </c>
      <c r="U18" s="28">
        <v>65</v>
      </c>
      <c r="V18" s="28">
        <v>1</v>
      </c>
      <c r="W18" s="51" t="s">
        <v>42</v>
      </c>
      <c r="X18" s="51" t="s">
        <v>68</v>
      </c>
      <c r="Y18" s="15" t="s">
        <v>52</v>
      </c>
      <c r="Z18" s="16" t="s">
        <v>52</v>
      </c>
      <c r="AA18" s="29"/>
      <c r="AB18" s="29"/>
      <c r="AC18" s="30"/>
    </row>
    <row r="19" spans="1:1025" ht="96" customHeight="1" x14ac:dyDescent="0.25">
      <c r="A19" s="85">
        <v>11</v>
      </c>
      <c r="B19" s="6" t="s">
        <v>223</v>
      </c>
      <c r="C19" s="27" t="s">
        <v>65</v>
      </c>
      <c r="D19" s="27" t="s">
        <v>224</v>
      </c>
      <c r="E19" s="27" t="s">
        <v>33</v>
      </c>
      <c r="F19" s="10" t="s">
        <v>47</v>
      </c>
      <c r="G19" s="10" t="s">
        <v>47</v>
      </c>
      <c r="H19" s="32" t="s">
        <v>47</v>
      </c>
      <c r="I19" s="32" t="s">
        <v>47</v>
      </c>
      <c r="J19" s="22" t="s">
        <v>47</v>
      </c>
      <c r="K19" s="22" t="s">
        <v>46</v>
      </c>
      <c r="L19" s="22" t="s">
        <v>47</v>
      </c>
      <c r="M19" s="22" t="s">
        <v>47</v>
      </c>
      <c r="N19" s="22" t="s">
        <v>47</v>
      </c>
      <c r="O19" s="22" t="s">
        <v>46</v>
      </c>
      <c r="P19" s="22" t="s">
        <v>46</v>
      </c>
      <c r="Q19" s="22" t="s">
        <v>46</v>
      </c>
      <c r="R19" s="22" t="s">
        <v>46</v>
      </c>
      <c r="S19" s="22" t="s">
        <v>46</v>
      </c>
      <c r="T19" s="28">
        <v>1955</v>
      </c>
      <c r="U19" s="28">
        <v>50</v>
      </c>
      <c r="V19" s="28">
        <v>1</v>
      </c>
      <c r="W19" s="51" t="s">
        <v>42</v>
      </c>
      <c r="X19" s="51" t="s">
        <v>68</v>
      </c>
      <c r="Y19" s="25" t="s">
        <v>52</v>
      </c>
      <c r="Z19" s="34" t="s">
        <v>52</v>
      </c>
      <c r="AA19" s="29"/>
      <c r="AB19" s="29"/>
      <c r="AC19" s="30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</row>
    <row r="20" spans="1:1025" ht="96" customHeight="1" x14ac:dyDescent="0.25">
      <c r="A20" s="85">
        <v>12</v>
      </c>
      <c r="B20" s="33" t="str">
        <f>HYPERLINK("https://onomastica.ijp-pan.krakow.pl/en/index.html","Onomastika ")</f>
        <v xml:space="preserve">Onomastika </v>
      </c>
      <c r="C20" s="27" t="s">
        <v>65</v>
      </c>
      <c r="D20" s="8" t="s">
        <v>69</v>
      </c>
      <c r="E20" s="27" t="s">
        <v>33</v>
      </c>
      <c r="F20" s="9" t="s">
        <v>47</v>
      </c>
      <c r="G20" s="9" t="s">
        <v>47</v>
      </c>
      <c r="H20" s="11" t="s">
        <v>47</v>
      </c>
      <c r="I20" s="11" t="s">
        <v>47</v>
      </c>
      <c r="J20" s="12" t="s">
        <v>47</v>
      </c>
      <c r="K20" s="12" t="s">
        <v>46</v>
      </c>
      <c r="L20" s="12" t="s">
        <v>46</v>
      </c>
      <c r="M20" s="12" t="s">
        <v>46</v>
      </c>
      <c r="N20" s="12" t="s">
        <v>46</v>
      </c>
      <c r="O20" s="12" t="s">
        <v>46</v>
      </c>
      <c r="P20" s="12" t="s">
        <v>46</v>
      </c>
      <c r="Q20" s="12" t="s">
        <v>46</v>
      </c>
      <c r="R20" s="12" t="s">
        <v>46</v>
      </c>
      <c r="S20" s="12" t="s">
        <v>70</v>
      </c>
      <c r="T20" s="28" t="s">
        <v>71</v>
      </c>
      <c r="U20" s="28">
        <v>60</v>
      </c>
      <c r="V20" s="28">
        <v>1</v>
      </c>
      <c r="W20" s="51" t="s">
        <v>42</v>
      </c>
      <c r="X20" s="51" t="s">
        <v>68</v>
      </c>
      <c r="Y20" s="15" t="s">
        <v>52</v>
      </c>
      <c r="Z20" s="16" t="s">
        <v>49</v>
      </c>
      <c r="AA20" s="29"/>
      <c r="AB20" s="29"/>
      <c r="AC20" s="30"/>
    </row>
    <row r="21" spans="1:1025" ht="96" customHeight="1" x14ac:dyDescent="0.25">
      <c r="A21" s="85">
        <v>13</v>
      </c>
      <c r="B21" s="33" t="str">
        <f>HYPERLINK("http://cejsh.icm.edu.pl/cejsh/element/bwmeta1.element.6b87dc8b-857a-3146-ac4c-85ec61f1199c","Studia Kognitywne – Cognitive Studies")</f>
        <v>Studia Kognitywne – Cognitive Studies</v>
      </c>
      <c r="C21" s="27" t="s">
        <v>65</v>
      </c>
      <c r="D21" s="8" t="s">
        <v>72</v>
      </c>
      <c r="E21" s="20" t="s">
        <v>33</v>
      </c>
      <c r="F21" s="9" t="s">
        <v>47</v>
      </c>
      <c r="G21" s="9" t="s">
        <v>36</v>
      </c>
      <c r="H21" s="11" t="s">
        <v>47</v>
      </c>
      <c r="I21" s="11" t="s">
        <v>46</v>
      </c>
      <c r="J21" s="12" t="s">
        <v>47</v>
      </c>
      <c r="K21" s="12" t="s">
        <v>46</v>
      </c>
      <c r="L21" s="12" t="s">
        <v>46</v>
      </c>
      <c r="M21" s="12" t="s">
        <v>46</v>
      </c>
      <c r="N21" s="12" t="s">
        <v>46</v>
      </c>
      <c r="O21" s="12" t="s">
        <v>46</v>
      </c>
      <c r="P21" s="12" t="s">
        <v>46</v>
      </c>
      <c r="Q21" s="12" t="s">
        <v>46</v>
      </c>
      <c r="R21" s="12" t="s">
        <v>46</v>
      </c>
      <c r="S21" s="12" t="s">
        <v>46</v>
      </c>
      <c r="T21" s="28" t="s">
        <v>73</v>
      </c>
      <c r="U21" s="28">
        <v>16</v>
      </c>
      <c r="V21" s="28">
        <v>1</v>
      </c>
      <c r="W21" s="51" t="s">
        <v>38</v>
      </c>
      <c r="X21" s="51" t="s">
        <v>68</v>
      </c>
      <c r="Y21" s="15" t="s">
        <v>52</v>
      </c>
      <c r="Z21" s="16" t="s">
        <v>52</v>
      </c>
      <c r="AA21" s="29"/>
      <c r="AB21" s="29"/>
      <c r="AC21" s="30"/>
    </row>
    <row r="22" spans="1:1025" ht="96" customHeight="1" x14ac:dyDescent="0.25">
      <c r="A22" s="85">
        <v>14</v>
      </c>
      <c r="B22" s="6" t="str">
        <f>HYPERLINK("http://rossica.online.uni.lodz.pl/index.php/home","Acta Universitatis Lodziensis. Folia Linguistica Rossica")</f>
        <v>Acta Universitatis Lodziensis. Folia Linguistica Rossica</v>
      </c>
      <c r="C22" s="27" t="s">
        <v>65</v>
      </c>
      <c r="D22" s="27" t="s">
        <v>74</v>
      </c>
      <c r="E22" s="20" t="s">
        <v>33</v>
      </c>
      <c r="F22" s="9" t="s">
        <v>46</v>
      </c>
      <c r="G22" s="9" t="s">
        <v>36</v>
      </c>
      <c r="H22" s="11" t="s">
        <v>47</v>
      </c>
      <c r="I22" s="11" t="s">
        <v>47</v>
      </c>
      <c r="J22" s="12" t="s">
        <v>47</v>
      </c>
      <c r="K22" s="12" t="s">
        <v>46</v>
      </c>
      <c r="L22" s="12" t="s">
        <v>46</v>
      </c>
      <c r="M22" s="12" t="s">
        <v>46</v>
      </c>
      <c r="N22" s="12" t="s">
        <v>46</v>
      </c>
      <c r="O22" s="12" t="s">
        <v>47</v>
      </c>
      <c r="P22" s="12" t="s">
        <v>46</v>
      </c>
      <c r="Q22" s="12" t="s">
        <v>46</v>
      </c>
      <c r="R22" s="12" t="s">
        <v>46</v>
      </c>
      <c r="S22" s="12" t="s">
        <v>46</v>
      </c>
      <c r="T22" s="28" t="s">
        <v>75</v>
      </c>
      <c r="U22" s="28">
        <v>10</v>
      </c>
      <c r="V22" s="28">
        <v>1</v>
      </c>
      <c r="W22" s="51" t="s">
        <v>42</v>
      </c>
      <c r="X22" s="51" t="s">
        <v>68</v>
      </c>
      <c r="Y22" s="15" t="s">
        <v>52</v>
      </c>
      <c r="Z22" s="16" t="s">
        <v>52</v>
      </c>
      <c r="AA22" s="29"/>
      <c r="AB22" s="29"/>
      <c r="AC22" s="30"/>
    </row>
    <row r="23" spans="1:1025" ht="96" customHeight="1" x14ac:dyDescent="0.25">
      <c r="A23" s="85">
        <v>15</v>
      </c>
      <c r="B23" s="6" t="str">
        <f>HYPERLINK("http://www.lingvaria.polonistyka.uj.edu.pl/","LingVaria")</f>
        <v>LingVaria</v>
      </c>
      <c r="C23" s="27" t="s">
        <v>65</v>
      </c>
      <c r="D23" s="27" t="s">
        <v>76</v>
      </c>
      <c r="E23" s="27" t="s">
        <v>77</v>
      </c>
      <c r="F23" s="9" t="s">
        <v>37</v>
      </c>
      <c r="G23" s="9" t="s">
        <v>46</v>
      </c>
      <c r="H23" s="11" t="s">
        <v>47</v>
      </c>
      <c r="I23" s="11" t="s">
        <v>47</v>
      </c>
      <c r="J23" s="12" t="s">
        <v>47</v>
      </c>
      <c r="K23" s="12" t="s">
        <v>46</v>
      </c>
      <c r="L23" s="12" t="s">
        <v>46</v>
      </c>
      <c r="M23" s="12" t="s">
        <v>46</v>
      </c>
      <c r="N23" s="12" t="s">
        <v>46</v>
      </c>
      <c r="O23" s="12" t="s">
        <v>47</v>
      </c>
      <c r="P23" s="12" t="s">
        <v>46</v>
      </c>
      <c r="Q23" s="12" t="s">
        <v>46</v>
      </c>
      <c r="R23" s="12" t="s">
        <v>47</v>
      </c>
      <c r="S23" s="12"/>
      <c r="T23" s="28" t="s">
        <v>78</v>
      </c>
      <c r="U23" s="28">
        <v>20</v>
      </c>
      <c r="V23" s="28">
        <v>2</v>
      </c>
      <c r="W23" s="51" t="s">
        <v>42</v>
      </c>
      <c r="X23" s="51" t="s">
        <v>68</v>
      </c>
      <c r="Y23" s="15" t="s">
        <v>52</v>
      </c>
      <c r="Z23" s="16" t="s">
        <v>52</v>
      </c>
      <c r="AA23" s="29"/>
      <c r="AB23" s="29"/>
      <c r="AC23" s="30"/>
    </row>
    <row r="24" spans="1:1025" ht="26.25" customHeight="1" x14ac:dyDescent="0.25">
      <c r="A24" s="118" t="s">
        <v>79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6"/>
    </row>
    <row r="25" spans="1:1025" s="76" customFormat="1" ht="96" customHeight="1" x14ac:dyDescent="0.25">
      <c r="A25" s="86">
        <v>16</v>
      </c>
      <c r="B25" s="67" t="s">
        <v>79</v>
      </c>
      <c r="C25" s="68" t="s">
        <v>80</v>
      </c>
      <c r="D25" s="68" t="s">
        <v>225</v>
      </c>
      <c r="E25" s="68" t="s">
        <v>33</v>
      </c>
      <c r="F25" s="10" t="s">
        <v>37</v>
      </c>
      <c r="G25" s="10" t="s">
        <v>34</v>
      </c>
      <c r="H25" s="69" t="s">
        <v>47</v>
      </c>
      <c r="I25" s="69" t="s">
        <v>47</v>
      </c>
      <c r="J25" s="70" t="s">
        <v>47</v>
      </c>
      <c r="K25" s="70" t="s">
        <v>47</v>
      </c>
      <c r="L25" s="70" t="s">
        <v>47</v>
      </c>
      <c r="M25" s="70" t="s">
        <v>46</v>
      </c>
      <c r="N25" s="70" t="s">
        <v>47</v>
      </c>
      <c r="O25" s="70" t="s">
        <v>46</v>
      </c>
      <c r="P25" s="70" t="s">
        <v>46</v>
      </c>
      <c r="Q25" s="70" t="s">
        <v>46</v>
      </c>
      <c r="R25" s="70" t="s">
        <v>46</v>
      </c>
      <c r="S25" s="70" t="s">
        <v>46</v>
      </c>
      <c r="T25" s="71">
        <v>1987</v>
      </c>
      <c r="U25" s="71"/>
      <c r="V25" s="71">
        <v>1</v>
      </c>
      <c r="W25" s="72" t="s">
        <v>42</v>
      </c>
      <c r="X25" s="51" t="s">
        <v>68</v>
      </c>
      <c r="Y25" s="73" t="s">
        <v>52</v>
      </c>
      <c r="Z25" s="73" t="s">
        <v>49</v>
      </c>
      <c r="AA25" s="74"/>
      <c r="AB25" s="74"/>
      <c r="AC25" s="75"/>
    </row>
    <row r="26" spans="1:1025" ht="96" customHeight="1" x14ac:dyDescent="0.25">
      <c r="A26" s="87">
        <v>17</v>
      </c>
      <c r="B26" s="58" t="str">
        <f>HYPERLINK("http://www.worldcat.org/title/probleme-de-filologie-slava-studii-articole-prelegeri/oclc/49954983","Probleme de filologie slavă")</f>
        <v>Probleme de filologie slavă</v>
      </c>
      <c r="C26" s="59" t="s">
        <v>80</v>
      </c>
      <c r="D26" s="59" t="s">
        <v>81</v>
      </c>
      <c r="E26" s="59" t="s">
        <v>33</v>
      </c>
      <c r="F26" s="60" t="s">
        <v>82</v>
      </c>
      <c r="G26" s="60" t="s">
        <v>226</v>
      </c>
      <c r="H26" s="61" t="s">
        <v>47</v>
      </c>
      <c r="I26" s="61" t="s">
        <v>46</v>
      </c>
      <c r="J26" s="62" t="s">
        <v>47</v>
      </c>
      <c r="K26" s="62" t="s">
        <v>47</v>
      </c>
      <c r="L26" s="62" t="s">
        <v>47</v>
      </c>
      <c r="M26" s="62" t="s">
        <v>46</v>
      </c>
      <c r="N26" s="62" t="s">
        <v>47</v>
      </c>
      <c r="O26" s="62" t="s">
        <v>47</v>
      </c>
      <c r="P26" s="62" t="s">
        <v>46</v>
      </c>
      <c r="Q26" s="62" t="s">
        <v>46</v>
      </c>
      <c r="R26" s="62" t="s">
        <v>46</v>
      </c>
      <c r="S26" s="62" t="s">
        <v>46</v>
      </c>
      <c r="T26" s="63">
        <v>1991</v>
      </c>
      <c r="U26" s="63">
        <v>17</v>
      </c>
      <c r="V26" s="63">
        <v>1</v>
      </c>
      <c r="W26" s="64" t="s">
        <v>38</v>
      </c>
      <c r="X26" s="64" t="s">
        <v>83</v>
      </c>
      <c r="Y26" s="65" t="s">
        <v>52</v>
      </c>
      <c r="Z26" s="66" t="s">
        <v>49</v>
      </c>
      <c r="AA26" s="29"/>
      <c r="AB26" s="29"/>
      <c r="AC26" s="30"/>
    </row>
    <row r="27" spans="1:1025" ht="44.25" customHeight="1" x14ac:dyDescent="0.25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</row>
    <row r="28" spans="1:1025" ht="96" customHeight="1" x14ac:dyDescent="0.25">
      <c r="A28" s="85">
        <v>18</v>
      </c>
      <c r="B28" s="33" t="str">
        <f>HYPERLINK("http://www.riash.ru/","Русский язык в школе")</f>
        <v>Русский язык в школе</v>
      </c>
      <c r="C28" s="27" t="s">
        <v>84</v>
      </c>
      <c r="D28" s="27" t="s">
        <v>85</v>
      </c>
      <c r="E28" s="27" t="s">
        <v>33</v>
      </c>
      <c r="F28" s="9" t="s">
        <v>46</v>
      </c>
      <c r="G28" s="9" t="s">
        <v>36</v>
      </c>
      <c r="H28" s="11" t="s">
        <v>47</v>
      </c>
      <c r="I28" s="11" t="s">
        <v>47</v>
      </c>
      <c r="J28" s="12" t="s">
        <v>47</v>
      </c>
      <c r="K28" s="12" t="s">
        <v>46</v>
      </c>
      <c r="L28" s="12" t="s">
        <v>46</v>
      </c>
      <c r="M28" s="12" t="s">
        <v>46</v>
      </c>
      <c r="N28" s="12" t="s">
        <v>46</v>
      </c>
      <c r="O28" s="12" t="s">
        <v>47</v>
      </c>
      <c r="P28" s="12" t="s">
        <v>46</v>
      </c>
      <c r="Q28" s="12" t="s">
        <v>46</v>
      </c>
      <c r="R28" s="12" t="s">
        <v>46</v>
      </c>
      <c r="S28" s="12" t="s">
        <v>46</v>
      </c>
      <c r="T28" s="28">
        <v>1914</v>
      </c>
      <c r="U28" s="13">
        <v>218</v>
      </c>
      <c r="V28" s="28">
        <v>10</v>
      </c>
      <c r="W28" s="51" t="s">
        <v>38</v>
      </c>
      <c r="X28" s="51" t="s">
        <v>68</v>
      </c>
      <c r="Y28" s="15" t="s">
        <v>52</v>
      </c>
      <c r="Z28" s="16" t="s">
        <v>49</v>
      </c>
      <c r="AA28" s="29"/>
      <c r="AB28" s="29"/>
      <c r="AC28" s="30"/>
    </row>
    <row r="29" spans="1:1025" ht="96" customHeight="1" x14ac:dyDescent="0.25">
      <c r="A29" s="85">
        <v>19</v>
      </c>
      <c r="B29" s="33" t="str">
        <f>HYPERLINK("http://www.vestnik-mslu.ru/","Вестник Московского государственного лингвистического университета")</f>
        <v>Вестник Московского государственного лингвистического университета</v>
      </c>
      <c r="C29" s="27" t="s">
        <v>84</v>
      </c>
      <c r="D29" s="27" t="s">
        <v>86</v>
      </c>
      <c r="E29" s="27" t="s">
        <v>33</v>
      </c>
      <c r="F29" s="9" t="s">
        <v>87</v>
      </c>
      <c r="G29" s="9" t="s">
        <v>37</v>
      </c>
      <c r="H29" s="11" t="s">
        <v>36</v>
      </c>
      <c r="I29" s="11" t="s">
        <v>47</v>
      </c>
      <c r="J29" s="12" t="s">
        <v>47</v>
      </c>
      <c r="K29" s="12" t="s">
        <v>46</v>
      </c>
      <c r="L29" s="12" t="s">
        <v>46</v>
      </c>
      <c r="M29" s="12" t="s">
        <v>46</v>
      </c>
      <c r="N29" s="12" t="s">
        <v>46</v>
      </c>
      <c r="O29" s="12" t="s">
        <v>46</v>
      </c>
      <c r="P29" s="12" t="s">
        <v>46</v>
      </c>
      <c r="Q29" s="12" t="s">
        <v>46</v>
      </c>
      <c r="R29" s="12" t="s">
        <v>46</v>
      </c>
      <c r="S29" s="81" t="s">
        <v>88</v>
      </c>
      <c r="T29" s="28">
        <v>1940</v>
      </c>
      <c r="U29" s="28">
        <v>756</v>
      </c>
      <c r="V29" s="28">
        <v>26</v>
      </c>
      <c r="W29" s="51" t="s">
        <v>38</v>
      </c>
      <c r="X29" s="51" t="s">
        <v>83</v>
      </c>
      <c r="Y29" s="15" t="s">
        <v>52</v>
      </c>
      <c r="Z29" s="16" t="s">
        <v>49</v>
      </c>
      <c r="AA29" s="29"/>
      <c r="AB29" s="29"/>
      <c r="AC29" s="30"/>
    </row>
    <row r="30" spans="1:1025" ht="125.25" customHeight="1" x14ac:dyDescent="0.25">
      <c r="A30" s="85">
        <v>20</v>
      </c>
      <c r="B30" s="6" t="s">
        <v>89</v>
      </c>
      <c r="C30" s="27" t="s">
        <v>84</v>
      </c>
      <c r="D30" s="27" t="s">
        <v>90</v>
      </c>
      <c r="E30" s="27" t="s">
        <v>33</v>
      </c>
      <c r="F30" s="9" t="s">
        <v>87</v>
      </c>
      <c r="G30" s="9" t="s">
        <v>36</v>
      </c>
      <c r="H30" s="11" t="s">
        <v>36</v>
      </c>
      <c r="I30" s="11" t="s">
        <v>47</v>
      </c>
      <c r="J30" s="12" t="s">
        <v>47</v>
      </c>
      <c r="K30" s="12" t="s">
        <v>46</v>
      </c>
      <c r="L30" s="12" t="s">
        <v>46</v>
      </c>
      <c r="M30" s="12" t="s">
        <v>46</v>
      </c>
      <c r="N30" s="12" t="s">
        <v>46</v>
      </c>
      <c r="O30" s="12" t="s">
        <v>46</v>
      </c>
      <c r="P30" s="12" t="s">
        <v>46</v>
      </c>
      <c r="Q30" s="12" t="s">
        <v>46</v>
      </c>
      <c r="R30" s="12" t="s">
        <v>46</v>
      </c>
      <c r="S30" s="12" t="s">
        <v>46</v>
      </c>
      <c r="T30" s="28">
        <v>1946</v>
      </c>
      <c r="U30" s="28"/>
      <c r="V30" s="28">
        <v>4</v>
      </c>
      <c r="W30" s="51" t="s">
        <v>42</v>
      </c>
      <c r="X30" s="51" t="s">
        <v>39</v>
      </c>
      <c r="Y30" s="15" t="s">
        <v>52</v>
      </c>
      <c r="Z30" s="16" t="s">
        <v>49</v>
      </c>
      <c r="AA30" s="29"/>
      <c r="AB30" s="29"/>
      <c r="AC30" s="30"/>
    </row>
    <row r="31" spans="1:1025" ht="96" customHeight="1" x14ac:dyDescent="0.25">
      <c r="A31" s="85">
        <v>21</v>
      </c>
      <c r="B31" s="19" t="str">
        <f>HYPERLINK("http://www.ruslang.ru/?id=vopjaz","Вопросы языкознания")</f>
        <v>Вопросы языкознания</v>
      </c>
      <c r="C31" s="27" t="s">
        <v>84</v>
      </c>
      <c r="D31" s="8" t="s">
        <v>91</v>
      </c>
      <c r="E31" s="20" t="s">
        <v>33</v>
      </c>
      <c r="F31" s="9"/>
      <c r="G31" s="9"/>
      <c r="H31" s="11"/>
      <c r="I31" s="11"/>
      <c r="J31" s="22" t="s">
        <v>47</v>
      </c>
      <c r="K31" s="22" t="s">
        <v>46</v>
      </c>
      <c r="L31" s="22" t="s">
        <v>46</v>
      </c>
      <c r="M31" s="22" t="s">
        <v>46</v>
      </c>
      <c r="N31" s="22" t="s">
        <v>46</v>
      </c>
      <c r="O31" s="22" t="s">
        <v>46</v>
      </c>
      <c r="P31" s="22" t="s">
        <v>46</v>
      </c>
      <c r="Q31" s="22" t="s">
        <v>46</v>
      </c>
      <c r="R31" s="22" t="s">
        <v>46</v>
      </c>
      <c r="S31" s="22" t="s">
        <v>46</v>
      </c>
      <c r="T31" s="13">
        <v>1952</v>
      </c>
      <c r="U31" s="13">
        <v>265</v>
      </c>
      <c r="V31" s="13">
        <v>6</v>
      </c>
      <c r="W31" s="51" t="s">
        <v>42</v>
      </c>
      <c r="X31" s="51" t="s">
        <v>68</v>
      </c>
      <c r="Y31" s="25" t="s">
        <v>52</v>
      </c>
      <c r="Z31" s="34" t="s">
        <v>49</v>
      </c>
      <c r="AA31" s="29"/>
      <c r="AB31" s="29"/>
      <c r="AC31" s="30"/>
    </row>
    <row r="32" spans="1:1025" ht="96" customHeight="1" x14ac:dyDescent="0.25">
      <c r="A32" s="85">
        <v>22</v>
      </c>
      <c r="B32" s="6" t="s">
        <v>92</v>
      </c>
      <c r="C32" s="27" t="s">
        <v>84</v>
      </c>
      <c r="D32" s="27" t="s">
        <v>93</v>
      </c>
      <c r="E32" s="27" t="s">
        <v>33</v>
      </c>
      <c r="F32" s="9" t="s">
        <v>46</v>
      </c>
      <c r="G32" s="9" t="s">
        <v>46</v>
      </c>
      <c r="H32" s="11" t="s">
        <v>47</v>
      </c>
      <c r="I32" s="11" t="s">
        <v>47</v>
      </c>
      <c r="J32" s="12" t="s">
        <v>47</v>
      </c>
      <c r="K32" s="12" t="s">
        <v>46</v>
      </c>
      <c r="L32" s="12" t="s">
        <v>46</v>
      </c>
      <c r="M32" s="12" t="s">
        <v>46</v>
      </c>
      <c r="N32" s="12" t="s">
        <v>46</v>
      </c>
      <c r="O32" s="12" t="s">
        <v>46</v>
      </c>
      <c r="P32" s="12" t="s">
        <v>46</v>
      </c>
      <c r="Q32" s="12" t="s">
        <v>46</v>
      </c>
      <c r="R32" s="12" t="s">
        <v>46</v>
      </c>
      <c r="S32" s="12" t="s">
        <v>46</v>
      </c>
      <c r="T32" s="28">
        <v>1967</v>
      </c>
      <c r="U32" s="28"/>
      <c r="V32" s="28">
        <v>6</v>
      </c>
      <c r="W32" s="51" t="s">
        <v>42</v>
      </c>
      <c r="X32" s="51" t="s">
        <v>64</v>
      </c>
      <c r="Y32" s="15" t="s">
        <v>52</v>
      </c>
      <c r="Z32" s="16" t="s">
        <v>49</v>
      </c>
      <c r="AA32" s="29"/>
      <c r="AB32" s="29"/>
      <c r="AC32" s="30"/>
    </row>
    <row r="33" spans="1:1025" ht="96" customHeight="1" x14ac:dyDescent="0.25">
      <c r="A33" s="85">
        <v>23</v>
      </c>
      <c r="B33" s="6" t="s">
        <v>94</v>
      </c>
      <c r="C33" s="27" t="s">
        <v>84</v>
      </c>
      <c r="D33" s="27" t="s">
        <v>95</v>
      </c>
      <c r="E33" s="27" t="s">
        <v>33</v>
      </c>
      <c r="F33" s="9" t="s">
        <v>46</v>
      </c>
      <c r="G33" s="9" t="s">
        <v>47</v>
      </c>
      <c r="H33" s="11" t="s">
        <v>47</v>
      </c>
      <c r="I33" s="11" t="s">
        <v>47</v>
      </c>
      <c r="J33" s="12" t="s">
        <v>47</v>
      </c>
      <c r="K33" s="12" t="s">
        <v>36</v>
      </c>
      <c r="L33" s="12" t="s">
        <v>46</v>
      </c>
      <c r="M33" s="12" t="s">
        <v>46</v>
      </c>
      <c r="N33" s="12" t="s">
        <v>46</v>
      </c>
      <c r="O33" s="12" t="s">
        <v>47</v>
      </c>
      <c r="P33" s="12" t="s">
        <v>46</v>
      </c>
      <c r="Q33" s="12" t="s">
        <v>46</v>
      </c>
      <c r="R33" s="12" t="s">
        <v>46</v>
      </c>
      <c r="S33" s="12" t="s">
        <v>46</v>
      </c>
      <c r="T33" s="28">
        <v>1967</v>
      </c>
      <c r="U33" s="28"/>
      <c r="V33" s="28">
        <v>6</v>
      </c>
      <c r="W33" s="51" t="s">
        <v>38</v>
      </c>
      <c r="X33" s="51" t="s">
        <v>64</v>
      </c>
      <c r="Y33" s="15" t="s">
        <v>52</v>
      </c>
      <c r="Z33" s="16" t="s">
        <v>49</v>
      </c>
      <c r="AA33" s="29"/>
      <c r="AB33" s="29"/>
      <c r="AC33" s="30"/>
    </row>
    <row r="34" spans="1:1025" ht="96" customHeight="1" x14ac:dyDescent="0.25">
      <c r="A34" s="85">
        <v>24</v>
      </c>
      <c r="B34" s="6" t="s">
        <v>96</v>
      </c>
      <c r="C34" s="27" t="s">
        <v>84</v>
      </c>
      <c r="D34" s="27" t="s">
        <v>97</v>
      </c>
      <c r="E34" s="27" t="s">
        <v>33</v>
      </c>
      <c r="F34" s="9" t="s">
        <v>46</v>
      </c>
      <c r="G34" s="9" t="s">
        <v>36</v>
      </c>
      <c r="H34" s="11" t="s">
        <v>47</v>
      </c>
      <c r="I34" s="11" t="s">
        <v>47</v>
      </c>
      <c r="J34" s="12" t="s">
        <v>47</v>
      </c>
      <c r="K34" s="12" t="s">
        <v>46</v>
      </c>
      <c r="L34" s="12" t="s">
        <v>46</v>
      </c>
      <c r="M34" s="12" t="s">
        <v>46</v>
      </c>
      <c r="N34" s="12" t="s">
        <v>46</v>
      </c>
      <c r="O34" s="12" t="s">
        <v>46</v>
      </c>
      <c r="P34" s="12" t="s">
        <v>46</v>
      </c>
      <c r="Q34" s="12" t="s">
        <v>46</v>
      </c>
      <c r="R34" s="12" t="s">
        <v>46</v>
      </c>
      <c r="S34" s="81" t="s">
        <v>98</v>
      </c>
      <c r="T34" s="28">
        <v>1969</v>
      </c>
      <c r="U34" s="28">
        <v>15</v>
      </c>
      <c r="V34" s="28">
        <v>1</v>
      </c>
      <c r="W34" s="51" t="s">
        <v>42</v>
      </c>
      <c r="X34" s="51"/>
      <c r="Y34" s="15" t="s">
        <v>52</v>
      </c>
      <c r="Z34" s="16" t="s">
        <v>49</v>
      </c>
      <c r="AA34" s="29"/>
      <c r="AB34" s="29"/>
      <c r="AC34" s="30"/>
    </row>
    <row r="35" spans="1:1025" ht="96" customHeight="1" x14ac:dyDescent="0.25">
      <c r="A35" s="85">
        <v>25</v>
      </c>
      <c r="B35" s="6" t="s">
        <v>100</v>
      </c>
      <c r="C35" s="27" t="s">
        <v>84</v>
      </c>
      <c r="D35" s="27" t="s">
        <v>101</v>
      </c>
      <c r="E35" s="27" t="s">
        <v>33</v>
      </c>
      <c r="F35" s="9" t="s">
        <v>46</v>
      </c>
      <c r="G35" s="9" t="s">
        <v>36</v>
      </c>
      <c r="H35" s="11" t="s">
        <v>47</v>
      </c>
      <c r="I35" s="11" t="s">
        <v>36</v>
      </c>
      <c r="J35" s="12" t="s">
        <v>52</v>
      </c>
      <c r="K35" s="12" t="s">
        <v>46</v>
      </c>
      <c r="L35" s="12" t="s">
        <v>46</v>
      </c>
      <c r="M35" s="12" t="s">
        <v>46</v>
      </c>
      <c r="N35" s="12" t="s">
        <v>47</v>
      </c>
      <c r="O35" s="12" t="s">
        <v>46</v>
      </c>
      <c r="P35" s="12" t="s">
        <v>47</v>
      </c>
      <c r="Q35" s="12" t="s">
        <v>46</v>
      </c>
      <c r="R35" s="12" t="s">
        <v>46</v>
      </c>
      <c r="S35" s="12" t="s">
        <v>46</v>
      </c>
      <c r="T35" s="28">
        <v>1994</v>
      </c>
      <c r="U35" s="28"/>
      <c r="V35" s="28">
        <v>4</v>
      </c>
      <c r="W35" s="51" t="s">
        <v>38</v>
      </c>
      <c r="X35" s="51" t="s">
        <v>68</v>
      </c>
      <c r="Y35" s="15" t="s">
        <v>52</v>
      </c>
      <c r="Z35" s="16" t="s">
        <v>49</v>
      </c>
      <c r="AA35" s="29"/>
      <c r="AB35" s="29"/>
      <c r="AC35" s="30"/>
    </row>
    <row r="36" spans="1:1025" s="53" customFormat="1" ht="96" customHeight="1" x14ac:dyDescent="0.25">
      <c r="A36" s="85">
        <v>26</v>
      </c>
      <c r="B36" s="77" t="s">
        <v>236</v>
      </c>
      <c r="C36" s="78" t="s">
        <v>84</v>
      </c>
      <c r="D36" s="78" t="s">
        <v>237</v>
      </c>
      <c r="E36" s="78" t="s">
        <v>33</v>
      </c>
      <c r="F36" s="79" t="s">
        <v>46</v>
      </c>
      <c r="G36" s="79" t="s">
        <v>36</v>
      </c>
      <c r="H36" s="80" t="s">
        <v>47</v>
      </c>
      <c r="I36" s="80" t="s">
        <v>47</v>
      </c>
      <c r="J36" s="56" t="s">
        <v>47</v>
      </c>
      <c r="K36" s="56" t="s">
        <v>46</v>
      </c>
      <c r="L36" s="56" t="s">
        <v>46</v>
      </c>
      <c r="M36" s="56" t="s">
        <v>46</v>
      </c>
      <c r="N36" s="56" t="s">
        <v>46</v>
      </c>
      <c r="O36" s="56" t="s">
        <v>46</v>
      </c>
      <c r="P36" s="56" t="s">
        <v>46</v>
      </c>
      <c r="Q36" s="56" t="s">
        <v>47</v>
      </c>
      <c r="R36" s="56" t="s">
        <v>47</v>
      </c>
      <c r="S36" s="81" t="s">
        <v>238</v>
      </c>
      <c r="T36" s="54">
        <v>1995</v>
      </c>
      <c r="U36" s="54">
        <v>59</v>
      </c>
      <c r="V36" s="54">
        <v>4</v>
      </c>
      <c r="W36" s="51" t="s">
        <v>38</v>
      </c>
      <c r="X36" s="51" t="s">
        <v>68</v>
      </c>
      <c r="Y36" s="57" t="s">
        <v>52</v>
      </c>
      <c r="Z36" s="55" t="s">
        <v>49</v>
      </c>
      <c r="AA36" s="82"/>
      <c r="AB36" s="82"/>
      <c r="AC36" s="83"/>
    </row>
    <row r="37" spans="1:1025" ht="96" customHeight="1" x14ac:dyDescent="0.25">
      <c r="A37" s="85">
        <v>27</v>
      </c>
      <c r="B37" s="6" t="str">
        <f>HYPERLINK("http://l.jvolsu.com/index.php/en/","Вестник Волгоградского государственного университета.Серия 2.Языкознание")</f>
        <v>Вестник Волгоградского государственного университета.Серия 2.Языкознание</v>
      </c>
      <c r="C37" s="27" t="s">
        <v>84</v>
      </c>
      <c r="D37" s="27" t="s">
        <v>102</v>
      </c>
      <c r="E37" s="27" t="s">
        <v>103</v>
      </c>
      <c r="F37" s="9" t="s">
        <v>46</v>
      </c>
      <c r="G37" s="9" t="s">
        <v>104</v>
      </c>
      <c r="H37" s="11" t="s">
        <v>47</v>
      </c>
      <c r="I37" s="11" t="s">
        <v>47</v>
      </c>
      <c r="J37" s="12" t="s">
        <v>47</v>
      </c>
      <c r="K37" s="12" t="s">
        <v>46</v>
      </c>
      <c r="L37" s="12" t="s">
        <v>46</v>
      </c>
      <c r="M37" s="12" t="s">
        <v>46</v>
      </c>
      <c r="N37" s="12" t="s">
        <v>46</v>
      </c>
      <c r="O37" s="12" t="s">
        <v>46</v>
      </c>
      <c r="P37" s="12" t="s">
        <v>46</v>
      </c>
      <c r="Q37" s="12" t="s">
        <v>46</v>
      </c>
      <c r="R37" s="12" t="s">
        <v>46</v>
      </c>
      <c r="S37" s="12" t="s">
        <v>46</v>
      </c>
      <c r="T37" s="28">
        <v>1996</v>
      </c>
      <c r="U37" s="28"/>
      <c r="V37" s="28">
        <v>4</v>
      </c>
      <c r="W37" s="51" t="s">
        <v>38</v>
      </c>
      <c r="X37" s="51" t="s">
        <v>68</v>
      </c>
      <c r="Y37" s="15" t="s">
        <v>52</v>
      </c>
      <c r="Z37" s="16" t="s">
        <v>52</v>
      </c>
      <c r="AA37" s="29"/>
      <c r="AB37" s="29"/>
      <c r="AC37" s="30"/>
    </row>
    <row r="38" spans="1:1025" ht="123.75" customHeight="1" x14ac:dyDescent="0.25">
      <c r="A38" s="85">
        <v>28</v>
      </c>
      <c r="B38" s="6" t="s">
        <v>105</v>
      </c>
      <c r="C38" s="27" t="s">
        <v>84</v>
      </c>
      <c r="D38" s="27" t="s">
        <v>106</v>
      </c>
      <c r="E38" s="27" t="s">
        <v>107</v>
      </c>
      <c r="F38" s="9" t="s">
        <v>46</v>
      </c>
      <c r="G38" s="9" t="s">
        <v>99</v>
      </c>
      <c r="H38" s="11" t="s">
        <v>47</v>
      </c>
      <c r="I38" s="11" t="s">
        <v>47</v>
      </c>
      <c r="J38" s="12" t="s">
        <v>47</v>
      </c>
      <c r="K38" s="12" t="s">
        <v>46</v>
      </c>
      <c r="L38" s="12" t="s">
        <v>46</v>
      </c>
      <c r="M38" s="12" t="s">
        <v>46</v>
      </c>
      <c r="N38" s="12" t="s">
        <v>46</v>
      </c>
      <c r="O38" s="12" t="s">
        <v>46</v>
      </c>
      <c r="P38" s="12" t="s">
        <v>46</v>
      </c>
      <c r="Q38" s="12" t="s">
        <v>46</v>
      </c>
      <c r="R38" s="12" t="s">
        <v>46</v>
      </c>
      <c r="S38" s="81" t="s">
        <v>108</v>
      </c>
      <c r="T38" s="28">
        <v>1997</v>
      </c>
      <c r="U38" s="28">
        <v>77</v>
      </c>
      <c r="V38" s="28">
        <v>4</v>
      </c>
      <c r="W38" s="51" t="s">
        <v>38</v>
      </c>
      <c r="X38" s="51" t="s">
        <v>68</v>
      </c>
      <c r="Y38" s="15" t="s">
        <v>52</v>
      </c>
      <c r="Z38" s="16" t="s">
        <v>52</v>
      </c>
      <c r="AA38" s="29"/>
      <c r="AB38" s="29"/>
      <c r="AC38" s="30"/>
    </row>
    <row r="39" spans="1:1025" s="53" customFormat="1" ht="123.75" customHeight="1" x14ac:dyDescent="0.25">
      <c r="A39" s="85">
        <v>29</v>
      </c>
      <c r="B39" s="6" t="s">
        <v>227</v>
      </c>
      <c r="C39" s="27" t="s">
        <v>84</v>
      </c>
      <c r="D39" s="27" t="s">
        <v>228</v>
      </c>
      <c r="E39" s="27" t="s">
        <v>229</v>
      </c>
      <c r="F39" s="10" t="s">
        <v>46</v>
      </c>
      <c r="G39" s="10" t="s">
        <v>36</v>
      </c>
      <c r="H39" s="32" t="s">
        <v>47</v>
      </c>
      <c r="I39" s="32" t="s">
        <v>47</v>
      </c>
      <c r="J39" s="22" t="s">
        <v>47</v>
      </c>
      <c r="K39" s="22" t="s">
        <v>46</v>
      </c>
      <c r="L39" s="22" t="s">
        <v>46</v>
      </c>
      <c r="M39" s="22" t="s">
        <v>46</v>
      </c>
      <c r="N39" s="22" t="s">
        <v>46</v>
      </c>
      <c r="O39" s="22" t="s">
        <v>46</v>
      </c>
      <c r="P39" s="22" t="s">
        <v>46</v>
      </c>
      <c r="Q39" s="22" t="s">
        <v>46</v>
      </c>
      <c r="R39" s="22" t="s">
        <v>46</v>
      </c>
      <c r="S39" s="22" t="s">
        <v>46</v>
      </c>
      <c r="T39" s="28">
        <v>1998</v>
      </c>
      <c r="U39" s="28"/>
      <c r="V39" s="28">
        <v>6</v>
      </c>
      <c r="W39" s="51" t="s">
        <v>38</v>
      </c>
      <c r="X39" s="51" t="s">
        <v>68</v>
      </c>
      <c r="Y39" s="25" t="s">
        <v>52</v>
      </c>
      <c r="Z39" s="34" t="s">
        <v>52</v>
      </c>
      <c r="AA39" s="29"/>
      <c r="AB39" s="29"/>
      <c r="AC39" s="30"/>
    </row>
    <row r="40" spans="1:1025" ht="96" customHeight="1" x14ac:dyDescent="0.25">
      <c r="A40" s="85">
        <v>30</v>
      </c>
      <c r="B40" s="6" t="s">
        <v>109</v>
      </c>
      <c r="C40" s="27" t="s">
        <v>84</v>
      </c>
      <c r="D40" s="27" t="s">
        <v>110</v>
      </c>
      <c r="E40" s="27" t="s">
        <v>33</v>
      </c>
      <c r="F40" s="9" t="s">
        <v>46</v>
      </c>
      <c r="G40" s="9" t="s">
        <v>111</v>
      </c>
      <c r="H40" s="11" t="s">
        <v>47</v>
      </c>
      <c r="I40" s="11" t="s">
        <v>47</v>
      </c>
      <c r="J40" s="12" t="s">
        <v>47</v>
      </c>
      <c r="K40" s="12" t="s">
        <v>46</v>
      </c>
      <c r="L40" s="12" t="s">
        <v>46</v>
      </c>
      <c r="M40" s="12" t="s">
        <v>46</v>
      </c>
      <c r="N40" s="12" t="s">
        <v>46</v>
      </c>
      <c r="O40" s="12" t="s">
        <v>47</v>
      </c>
      <c r="P40" s="12" t="s">
        <v>46</v>
      </c>
      <c r="Q40" s="12" t="s">
        <v>46</v>
      </c>
      <c r="R40" s="12" t="s">
        <v>46</v>
      </c>
      <c r="S40" s="81" t="s">
        <v>112</v>
      </c>
      <c r="T40" s="28">
        <v>1998</v>
      </c>
      <c r="U40" s="28"/>
      <c r="V40" s="28">
        <v>1</v>
      </c>
      <c r="W40" s="51" t="s">
        <v>38</v>
      </c>
      <c r="X40" s="51" t="s">
        <v>68</v>
      </c>
      <c r="Y40" s="15" t="s">
        <v>52</v>
      </c>
      <c r="Z40" s="16" t="s">
        <v>49</v>
      </c>
      <c r="AA40" s="29"/>
      <c r="AB40" s="29"/>
      <c r="AC40" s="30"/>
    </row>
    <row r="41" spans="1:1025" ht="96" customHeight="1" x14ac:dyDescent="0.25">
      <c r="A41" s="85">
        <v>31</v>
      </c>
      <c r="B41" s="6" t="s">
        <v>113</v>
      </c>
      <c r="C41" s="27" t="s">
        <v>84</v>
      </c>
      <c r="D41" s="27" t="s">
        <v>114</v>
      </c>
      <c r="E41" s="27" t="s">
        <v>33</v>
      </c>
      <c r="F41" s="9" t="s">
        <v>46</v>
      </c>
      <c r="G41" s="9" t="s">
        <v>36</v>
      </c>
      <c r="H41" s="11" t="s">
        <v>47</v>
      </c>
      <c r="I41" s="11" t="s">
        <v>47</v>
      </c>
      <c r="J41" s="12" t="s">
        <v>47</v>
      </c>
      <c r="K41" s="12" t="s">
        <v>36</v>
      </c>
      <c r="L41" s="12" t="s">
        <v>46</v>
      </c>
      <c r="M41" s="12" t="s">
        <v>46</v>
      </c>
      <c r="N41" s="12" t="s">
        <v>46</v>
      </c>
      <c r="O41" s="12" t="s">
        <v>46</v>
      </c>
      <c r="P41" s="12" t="s">
        <v>46</v>
      </c>
      <c r="Q41" s="12" t="s">
        <v>46</v>
      </c>
      <c r="R41" s="12" t="s">
        <v>46</v>
      </c>
      <c r="S41" s="81" t="s">
        <v>115</v>
      </c>
      <c r="T41" s="28">
        <v>1999</v>
      </c>
      <c r="U41" s="28">
        <v>52</v>
      </c>
      <c r="V41" s="28">
        <v>4</v>
      </c>
      <c r="W41" s="51" t="s">
        <v>38</v>
      </c>
      <c r="X41" s="51" t="s">
        <v>68</v>
      </c>
      <c r="Y41" s="15" t="s">
        <v>52</v>
      </c>
      <c r="Z41" s="16" t="s">
        <v>49</v>
      </c>
      <c r="AA41" s="29"/>
      <c r="AB41" s="29"/>
      <c r="AC41" s="30"/>
    </row>
    <row r="42" spans="1:1025" ht="96" customHeight="1" x14ac:dyDescent="0.25">
      <c r="A42" s="85">
        <v>32</v>
      </c>
      <c r="B42" s="6" t="s">
        <v>116</v>
      </c>
      <c r="C42" s="27" t="s">
        <v>84</v>
      </c>
      <c r="D42" s="27" t="s">
        <v>117</v>
      </c>
      <c r="E42" s="27" t="s">
        <v>33</v>
      </c>
      <c r="F42" s="9" t="s">
        <v>46</v>
      </c>
      <c r="G42" s="9" t="s">
        <v>36</v>
      </c>
      <c r="H42" s="11" t="s">
        <v>47</v>
      </c>
      <c r="I42" s="11" t="s">
        <v>47</v>
      </c>
      <c r="J42" s="12" t="s">
        <v>47</v>
      </c>
      <c r="K42" s="12" t="s">
        <v>46</v>
      </c>
      <c r="L42" s="12" t="s">
        <v>46</v>
      </c>
      <c r="M42" s="12" t="s">
        <v>46</v>
      </c>
      <c r="N42" s="12" t="s">
        <v>46</v>
      </c>
      <c r="O42" s="12" t="s">
        <v>46</v>
      </c>
      <c r="P42" s="12" t="s">
        <v>46</v>
      </c>
      <c r="Q42" s="12" t="s">
        <v>46</v>
      </c>
      <c r="R42" s="12" t="s">
        <v>46</v>
      </c>
      <c r="S42" s="81" t="s">
        <v>118</v>
      </c>
      <c r="T42" s="28">
        <v>2001</v>
      </c>
      <c r="U42" s="28">
        <v>31</v>
      </c>
      <c r="V42" s="28">
        <v>2</v>
      </c>
      <c r="W42" s="51" t="s">
        <v>38</v>
      </c>
      <c r="X42" s="51" t="s">
        <v>68</v>
      </c>
      <c r="Y42" s="15" t="s">
        <v>52</v>
      </c>
      <c r="Z42" s="16" t="s">
        <v>49</v>
      </c>
      <c r="AA42" s="29"/>
      <c r="AB42" s="29"/>
      <c r="AC42" s="30"/>
    </row>
    <row r="43" spans="1:1025" s="53" customFormat="1" ht="137.25" customHeight="1" x14ac:dyDescent="0.25">
      <c r="A43" s="85">
        <v>33</v>
      </c>
      <c r="B43" s="6" t="s">
        <v>230</v>
      </c>
      <c r="C43" s="27" t="s">
        <v>84</v>
      </c>
      <c r="D43" s="27" t="s">
        <v>231</v>
      </c>
      <c r="E43" s="27" t="s">
        <v>33</v>
      </c>
      <c r="F43" s="10" t="s">
        <v>46</v>
      </c>
      <c r="G43" s="10" t="s">
        <v>36</v>
      </c>
      <c r="H43" s="32" t="s">
        <v>47</v>
      </c>
      <c r="I43" s="32" t="s">
        <v>47</v>
      </c>
      <c r="J43" s="22" t="s">
        <v>47</v>
      </c>
      <c r="K43" s="22" t="s">
        <v>46</v>
      </c>
      <c r="L43" s="22" t="s">
        <v>46</v>
      </c>
      <c r="M43" s="22" t="s">
        <v>46</v>
      </c>
      <c r="N43" s="22" t="s">
        <v>46</v>
      </c>
      <c r="O43" s="22" t="s">
        <v>47</v>
      </c>
      <c r="P43" s="22" t="s">
        <v>46</v>
      </c>
      <c r="Q43" s="22" t="s">
        <v>46</v>
      </c>
      <c r="R43" s="22" t="s">
        <v>46</v>
      </c>
      <c r="S43" s="81" t="s">
        <v>232</v>
      </c>
      <c r="T43" s="28">
        <v>2001</v>
      </c>
      <c r="U43" s="28"/>
      <c r="V43" s="28">
        <v>4</v>
      </c>
      <c r="W43" s="51" t="s">
        <v>38</v>
      </c>
      <c r="X43" s="51" t="s">
        <v>68</v>
      </c>
      <c r="Y43" s="25" t="s">
        <v>52</v>
      </c>
      <c r="Z43" s="34" t="s">
        <v>49</v>
      </c>
      <c r="AA43" s="29"/>
      <c r="AB43" s="29"/>
      <c r="AC43" s="30"/>
    </row>
    <row r="44" spans="1:1025" ht="96" customHeight="1" x14ac:dyDescent="0.25">
      <c r="A44" s="85">
        <v>34</v>
      </c>
      <c r="B44" s="6" t="str">
        <f>HYPERLINK("https://iling.spb.ru/materials.html"," Acta linguistica Petropolitana — Труды Института лингвистических исследований")</f>
        <v xml:space="preserve"> Acta linguistica Petropolitana — Труды Института лингвистических исследований</v>
      </c>
      <c r="C44" s="27" t="s">
        <v>84</v>
      </c>
      <c r="D44" s="27" t="s">
        <v>119</v>
      </c>
      <c r="E44" s="27" t="s">
        <v>33</v>
      </c>
      <c r="F44" s="10" t="s">
        <v>46</v>
      </c>
      <c r="G44" s="10" t="s">
        <v>36</v>
      </c>
      <c r="H44" s="32" t="s">
        <v>47</v>
      </c>
      <c r="I44" s="32" t="s">
        <v>47</v>
      </c>
      <c r="J44" s="22" t="s">
        <v>47</v>
      </c>
      <c r="K44" s="22" t="s">
        <v>46</v>
      </c>
      <c r="L44" s="22" t="s">
        <v>46</v>
      </c>
      <c r="M44" s="22" t="s">
        <v>46</v>
      </c>
      <c r="N44" s="22" t="s">
        <v>46</v>
      </c>
      <c r="O44" s="22" t="s">
        <v>46</v>
      </c>
      <c r="P44" s="22" t="s">
        <v>46</v>
      </c>
      <c r="Q44" s="22" t="s">
        <v>46</v>
      </c>
      <c r="R44" s="22" t="s">
        <v>46</v>
      </c>
      <c r="S44" s="81" t="s">
        <v>120</v>
      </c>
      <c r="T44" s="28">
        <v>2003</v>
      </c>
      <c r="U44" s="28"/>
      <c r="V44" s="28">
        <v>3</v>
      </c>
      <c r="W44" s="51" t="s">
        <v>38</v>
      </c>
      <c r="X44" s="51" t="s">
        <v>68</v>
      </c>
      <c r="Y44" s="25" t="s">
        <v>52</v>
      </c>
      <c r="Z44" s="34" t="s">
        <v>49</v>
      </c>
      <c r="AA44" s="29"/>
      <c r="AB44" s="29"/>
      <c r="AC44" s="30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  <c r="SB44" s="53"/>
      <c r="SC44" s="53"/>
      <c r="SD44" s="53"/>
      <c r="SE44" s="53"/>
      <c r="SF44" s="53"/>
      <c r="SG44" s="53"/>
      <c r="SH44" s="53"/>
      <c r="SI44" s="53"/>
      <c r="SJ44" s="53"/>
      <c r="SK44" s="53"/>
      <c r="SL44" s="53"/>
      <c r="SM44" s="53"/>
      <c r="SN44" s="53"/>
      <c r="SO44" s="53"/>
      <c r="SP44" s="53"/>
      <c r="SQ44" s="53"/>
      <c r="SR44" s="53"/>
      <c r="SS44" s="53"/>
      <c r="ST44" s="53"/>
      <c r="SU44" s="53"/>
      <c r="SV44" s="53"/>
      <c r="SW44" s="53"/>
      <c r="SX44" s="53"/>
      <c r="SY44" s="53"/>
      <c r="SZ44" s="53"/>
      <c r="TA44" s="53"/>
      <c r="TB44" s="53"/>
      <c r="TC44" s="53"/>
      <c r="TD44" s="53"/>
      <c r="TE44" s="53"/>
      <c r="TF44" s="53"/>
      <c r="TG44" s="53"/>
      <c r="TH44" s="53"/>
      <c r="TI44" s="53"/>
      <c r="TJ44" s="53"/>
      <c r="TK44" s="53"/>
      <c r="TL44" s="53"/>
      <c r="TM44" s="53"/>
      <c r="TN44" s="53"/>
      <c r="TO44" s="53"/>
      <c r="TP44" s="53"/>
      <c r="TQ44" s="53"/>
      <c r="TR44" s="53"/>
      <c r="TS44" s="53"/>
      <c r="TT44" s="53"/>
      <c r="TU44" s="53"/>
      <c r="TV44" s="53"/>
      <c r="TW44" s="53"/>
      <c r="TX44" s="53"/>
      <c r="TY44" s="53"/>
      <c r="TZ44" s="53"/>
      <c r="UA44" s="53"/>
      <c r="UB44" s="53"/>
      <c r="UC44" s="53"/>
      <c r="UD44" s="53"/>
      <c r="UE44" s="53"/>
      <c r="UF44" s="53"/>
      <c r="UG44" s="53"/>
      <c r="UH44" s="53"/>
      <c r="UI44" s="53"/>
      <c r="UJ44" s="53"/>
      <c r="UK44" s="53"/>
      <c r="UL44" s="53"/>
      <c r="UM44" s="53"/>
      <c r="UN44" s="53"/>
      <c r="UO44" s="53"/>
      <c r="UP44" s="53"/>
      <c r="UQ44" s="53"/>
      <c r="UR44" s="53"/>
      <c r="US44" s="53"/>
      <c r="UT44" s="53"/>
      <c r="UU44" s="53"/>
      <c r="UV44" s="53"/>
      <c r="UW44" s="53"/>
      <c r="UX44" s="53"/>
      <c r="UY44" s="53"/>
      <c r="UZ44" s="53"/>
      <c r="VA44" s="53"/>
      <c r="VB44" s="53"/>
      <c r="VC44" s="53"/>
      <c r="VD44" s="53"/>
      <c r="VE44" s="53"/>
      <c r="VF44" s="53"/>
      <c r="VG44" s="53"/>
      <c r="VH44" s="53"/>
      <c r="VI44" s="53"/>
      <c r="VJ44" s="53"/>
      <c r="VK44" s="53"/>
      <c r="VL44" s="53"/>
      <c r="VM44" s="53"/>
      <c r="VN44" s="53"/>
      <c r="VO44" s="53"/>
      <c r="VP44" s="53"/>
      <c r="VQ44" s="53"/>
      <c r="VR44" s="53"/>
      <c r="VS44" s="53"/>
      <c r="VT44" s="53"/>
      <c r="VU44" s="53"/>
      <c r="VV44" s="53"/>
      <c r="VW44" s="53"/>
      <c r="VX44" s="53"/>
      <c r="VY44" s="53"/>
      <c r="VZ44" s="53"/>
      <c r="WA44" s="53"/>
      <c r="WB44" s="53"/>
      <c r="WC44" s="53"/>
      <c r="WD44" s="53"/>
      <c r="WE44" s="53"/>
      <c r="WF44" s="53"/>
      <c r="WG44" s="53"/>
      <c r="WH44" s="53"/>
      <c r="WI44" s="53"/>
      <c r="WJ44" s="53"/>
      <c r="WK44" s="53"/>
      <c r="WL44" s="53"/>
      <c r="WM44" s="53"/>
      <c r="WN44" s="53"/>
      <c r="WO44" s="53"/>
      <c r="WP44" s="53"/>
      <c r="WQ44" s="53"/>
      <c r="WR44" s="53"/>
      <c r="WS44" s="53"/>
      <c r="WT44" s="53"/>
      <c r="WU44" s="53"/>
      <c r="WV44" s="53"/>
      <c r="WW44" s="53"/>
      <c r="WX44" s="53"/>
      <c r="WY44" s="53"/>
      <c r="WZ44" s="53"/>
      <c r="XA44" s="53"/>
      <c r="XB44" s="53"/>
      <c r="XC44" s="53"/>
      <c r="XD44" s="53"/>
      <c r="XE44" s="53"/>
      <c r="XF44" s="53"/>
      <c r="XG44" s="53"/>
      <c r="XH44" s="53"/>
      <c r="XI44" s="53"/>
      <c r="XJ44" s="53"/>
      <c r="XK44" s="53"/>
      <c r="XL44" s="53"/>
      <c r="XM44" s="53"/>
      <c r="XN44" s="53"/>
      <c r="XO44" s="53"/>
      <c r="XP44" s="53"/>
      <c r="XQ44" s="53"/>
      <c r="XR44" s="53"/>
      <c r="XS44" s="53"/>
      <c r="XT44" s="53"/>
      <c r="XU44" s="53"/>
      <c r="XV44" s="53"/>
      <c r="XW44" s="53"/>
      <c r="XX44" s="53"/>
      <c r="XY44" s="53"/>
      <c r="XZ44" s="53"/>
      <c r="YA44" s="53"/>
      <c r="YB44" s="53"/>
      <c r="YC44" s="53"/>
      <c r="YD44" s="53"/>
      <c r="YE44" s="53"/>
      <c r="YF44" s="53"/>
      <c r="YG44" s="53"/>
      <c r="YH44" s="53"/>
      <c r="YI44" s="53"/>
      <c r="YJ44" s="53"/>
      <c r="YK44" s="53"/>
      <c r="YL44" s="53"/>
      <c r="YM44" s="53"/>
      <c r="YN44" s="53"/>
      <c r="YO44" s="53"/>
      <c r="YP44" s="53"/>
      <c r="YQ44" s="53"/>
      <c r="YR44" s="53"/>
      <c r="YS44" s="53"/>
      <c r="YT44" s="53"/>
      <c r="YU44" s="53"/>
      <c r="YV44" s="53"/>
      <c r="YW44" s="53"/>
      <c r="YX44" s="53"/>
      <c r="YY44" s="53"/>
      <c r="YZ44" s="53"/>
      <c r="ZA44" s="53"/>
      <c r="ZB44" s="53"/>
      <c r="ZC44" s="53"/>
      <c r="ZD44" s="53"/>
      <c r="ZE44" s="53"/>
      <c r="ZF44" s="53"/>
      <c r="ZG44" s="53"/>
      <c r="ZH44" s="53"/>
      <c r="ZI44" s="53"/>
      <c r="ZJ44" s="53"/>
      <c r="ZK44" s="53"/>
      <c r="ZL44" s="53"/>
      <c r="ZM44" s="53"/>
      <c r="ZN44" s="53"/>
      <c r="ZO44" s="53"/>
      <c r="ZP44" s="53"/>
      <c r="ZQ44" s="53"/>
      <c r="ZR44" s="53"/>
      <c r="ZS44" s="53"/>
      <c r="ZT44" s="53"/>
      <c r="ZU44" s="53"/>
      <c r="ZV44" s="53"/>
      <c r="ZW44" s="53"/>
      <c r="ZX44" s="53"/>
      <c r="ZY44" s="53"/>
      <c r="ZZ44" s="53"/>
      <c r="AAA44" s="53"/>
      <c r="AAB44" s="53"/>
      <c r="AAC44" s="53"/>
      <c r="AAD44" s="53"/>
      <c r="AAE44" s="53"/>
      <c r="AAF44" s="53"/>
      <c r="AAG44" s="53"/>
      <c r="AAH44" s="53"/>
      <c r="AAI44" s="53"/>
      <c r="AAJ44" s="53"/>
      <c r="AAK44" s="53"/>
      <c r="AAL44" s="53"/>
      <c r="AAM44" s="53"/>
      <c r="AAN44" s="53"/>
      <c r="AAO44" s="53"/>
      <c r="AAP44" s="53"/>
      <c r="AAQ44" s="53"/>
      <c r="AAR44" s="53"/>
      <c r="AAS44" s="53"/>
      <c r="AAT44" s="53"/>
      <c r="AAU44" s="53"/>
      <c r="AAV44" s="53"/>
      <c r="AAW44" s="53"/>
      <c r="AAX44" s="53"/>
      <c r="AAY44" s="53"/>
      <c r="AAZ44" s="53"/>
      <c r="ABA44" s="53"/>
      <c r="ABB44" s="53"/>
      <c r="ABC44" s="53"/>
      <c r="ABD44" s="53"/>
      <c r="ABE44" s="53"/>
      <c r="ABF44" s="53"/>
      <c r="ABG44" s="53"/>
      <c r="ABH44" s="53"/>
      <c r="ABI44" s="53"/>
      <c r="ABJ44" s="53"/>
      <c r="ABK44" s="53"/>
      <c r="ABL44" s="53"/>
      <c r="ABM44" s="53"/>
      <c r="ABN44" s="53"/>
      <c r="ABO44" s="53"/>
      <c r="ABP44" s="53"/>
      <c r="ABQ44" s="53"/>
      <c r="ABR44" s="53"/>
      <c r="ABS44" s="53"/>
      <c r="ABT44" s="53"/>
      <c r="ABU44" s="53"/>
      <c r="ABV44" s="53"/>
      <c r="ABW44" s="53"/>
      <c r="ABX44" s="53"/>
      <c r="ABY44" s="53"/>
      <c r="ABZ44" s="53"/>
      <c r="ACA44" s="53"/>
      <c r="ACB44" s="53"/>
      <c r="ACC44" s="53"/>
      <c r="ACD44" s="53"/>
      <c r="ACE44" s="53"/>
      <c r="ACF44" s="53"/>
      <c r="ACG44" s="53"/>
      <c r="ACH44" s="53"/>
      <c r="ACI44" s="53"/>
      <c r="ACJ44" s="53"/>
      <c r="ACK44" s="53"/>
      <c r="ACL44" s="53"/>
      <c r="ACM44" s="53"/>
      <c r="ACN44" s="53"/>
      <c r="ACO44" s="53"/>
      <c r="ACP44" s="53"/>
      <c r="ACQ44" s="53"/>
      <c r="ACR44" s="53"/>
      <c r="ACS44" s="53"/>
      <c r="ACT44" s="53"/>
      <c r="ACU44" s="53"/>
      <c r="ACV44" s="53"/>
      <c r="ACW44" s="53"/>
      <c r="ACX44" s="53"/>
      <c r="ACY44" s="53"/>
      <c r="ACZ44" s="53"/>
      <c r="ADA44" s="53"/>
      <c r="ADB44" s="53"/>
      <c r="ADC44" s="53"/>
      <c r="ADD44" s="53"/>
      <c r="ADE44" s="53"/>
      <c r="ADF44" s="53"/>
      <c r="ADG44" s="53"/>
      <c r="ADH44" s="53"/>
      <c r="ADI44" s="53"/>
      <c r="ADJ44" s="53"/>
      <c r="ADK44" s="53"/>
      <c r="ADL44" s="53"/>
      <c r="ADM44" s="53"/>
      <c r="ADN44" s="53"/>
      <c r="ADO44" s="53"/>
      <c r="ADP44" s="53"/>
      <c r="ADQ44" s="53"/>
      <c r="ADR44" s="53"/>
      <c r="ADS44" s="53"/>
      <c r="ADT44" s="53"/>
      <c r="ADU44" s="53"/>
      <c r="ADV44" s="53"/>
      <c r="ADW44" s="53"/>
      <c r="ADX44" s="53"/>
      <c r="ADY44" s="53"/>
      <c r="ADZ44" s="53"/>
      <c r="AEA44" s="53"/>
      <c r="AEB44" s="53"/>
      <c r="AEC44" s="53"/>
      <c r="AED44" s="53"/>
      <c r="AEE44" s="53"/>
      <c r="AEF44" s="53"/>
      <c r="AEG44" s="53"/>
      <c r="AEH44" s="53"/>
      <c r="AEI44" s="53"/>
      <c r="AEJ44" s="53"/>
      <c r="AEK44" s="53"/>
      <c r="AEL44" s="53"/>
      <c r="AEM44" s="53"/>
      <c r="AEN44" s="53"/>
      <c r="AEO44" s="53"/>
      <c r="AEP44" s="53"/>
      <c r="AEQ44" s="53"/>
      <c r="AER44" s="53"/>
      <c r="AES44" s="53"/>
      <c r="AET44" s="53"/>
      <c r="AEU44" s="53"/>
      <c r="AEV44" s="53"/>
      <c r="AEW44" s="53"/>
      <c r="AEX44" s="53"/>
      <c r="AEY44" s="53"/>
      <c r="AEZ44" s="53"/>
      <c r="AFA44" s="53"/>
      <c r="AFB44" s="53"/>
      <c r="AFC44" s="53"/>
      <c r="AFD44" s="53"/>
      <c r="AFE44" s="53"/>
      <c r="AFF44" s="53"/>
      <c r="AFG44" s="53"/>
      <c r="AFH44" s="53"/>
      <c r="AFI44" s="53"/>
      <c r="AFJ44" s="53"/>
      <c r="AFK44" s="53"/>
      <c r="AFL44" s="53"/>
      <c r="AFM44" s="53"/>
      <c r="AFN44" s="53"/>
      <c r="AFO44" s="53"/>
      <c r="AFP44" s="53"/>
      <c r="AFQ44" s="53"/>
      <c r="AFR44" s="53"/>
      <c r="AFS44" s="53"/>
      <c r="AFT44" s="53"/>
      <c r="AFU44" s="53"/>
      <c r="AFV44" s="53"/>
      <c r="AFW44" s="53"/>
      <c r="AFX44" s="53"/>
      <c r="AFY44" s="53"/>
      <c r="AFZ44" s="53"/>
      <c r="AGA44" s="53"/>
      <c r="AGB44" s="53"/>
      <c r="AGC44" s="53"/>
      <c r="AGD44" s="53"/>
      <c r="AGE44" s="53"/>
      <c r="AGF44" s="53"/>
      <c r="AGG44" s="53"/>
      <c r="AGH44" s="53"/>
      <c r="AGI44" s="53"/>
      <c r="AGJ44" s="53"/>
      <c r="AGK44" s="53"/>
      <c r="AGL44" s="53"/>
      <c r="AGM44" s="53"/>
      <c r="AGN44" s="53"/>
      <c r="AGO44" s="53"/>
      <c r="AGP44" s="53"/>
      <c r="AGQ44" s="53"/>
      <c r="AGR44" s="53"/>
      <c r="AGS44" s="53"/>
      <c r="AGT44" s="53"/>
      <c r="AGU44" s="53"/>
      <c r="AGV44" s="53"/>
      <c r="AGW44" s="53"/>
      <c r="AGX44" s="53"/>
      <c r="AGY44" s="53"/>
      <c r="AGZ44" s="53"/>
      <c r="AHA44" s="53"/>
      <c r="AHB44" s="53"/>
      <c r="AHC44" s="53"/>
      <c r="AHD44" s="53"/>
      <c r="AHE44" s="53"/>
      <c r="AHF44" s="53"/>
      <c r="AHG44" s="53"/>
      <c r="AHH44" s="53"/>
      <c r="AHI44" s="53"/>
      <c r="AHJ44" s="53"/>
      <c r="AHK44" s="53"/>
      <c r="AHL44" s="53"/>
      <c r="AHM44" s="53"/>
      <c r="AHN44" s="53"/>
      <c r="AHO44" s="53"/>
      <c r="AHP44" s="53"/>
      <c r="AHQ44" s="53"/>
      <c r="AHR44" s="53"/>
      <c r="AHS44" s="53"/>
      <c r="AHT44" s="53"/>
      <c r="AHU44" s="53"/>
      <c r="AHV44" s="53"/>
      <c r="AHW44" s="53"/>
      <c r="AHX44" s="53"/>
      <c r="AHY44" s="53"/>
      <c r="AHZ44" s="53"/>
      <c r="AIA44" s="53"/>
      <c r="AIB44" s="53"/>
      <c r="AIC44" s="53"/>
      <c r="AID44" s="53"/>
      <c r="AIE44" s="53"/>
      <c r="AIF44" s="53"/>
      <c r="AIG44" s="53"/>
      <c r="AIH44" s="53"/>
      <c r="AII44" s="53"/>
      <c r="AIJ44" s="53"/>
      <c r="AIK44" s="53"/>
      <c r="AIL44" s="53"/>
      <c r="AIM44" s="53"/>
      <c r="AIN44" s="53"/>
      <c r="AIO44" s="53"/>
      <c r="AIP44" s="53"/>
      <c r="AIQ44" s="53"/>
      <c r="AIR44" s="53"/>
      <c r="AIS44" s="53"/>
      <c r="AIT44" s="53"/>
      <c r="AIU44" s="53"/>
      <c r="AIV44" s="53"/>
      <c r="AIW44" s="53"/>
      <c r="AIX44" s="53"/>
      <c r="AIY44" s="53"/>
      <c r="AIZ44" s="53"/>
      <c r="AJA44" s="53"/>
      <c r="AJB44" s="53"/>
      <c r="AJC44" s="53"/>
      <c r="AJD44" s="53"/>
      <c r="AJE44" s="53"/>
      <c r="AJF44" s="53"/>
      <c r="AJG44" s="53"/>
      <c r="AJH44" s="53"/>
      <c r="AJI44" s="53"/>
      <c r="AJJ44" s="53"/>
      <c r="AJK44" s="53"/>
      <c r="AJL44" s="53"/>
      <c r="AJM44" s="53"/>
      <c r="AJN44" s="53"/>
      <c r="AJO44" s="53"/>
      <c r="AJP44" s="53"/>
      <c r="AJQ44" s="53"/>
      <c r="AJR44" s="53"/>
      <c r="AJS44" s="53"/>
      <c r="AJT44" s="53"/>
      <c r="AJU44" s="53"/>
      <c r="AJV44" s="53"/>
      <c r="AJW44" s="53"/>
      <c r="AJX44" s="53"/>
      <c r="AJY44" s="53"/>
      <c r="AJZ44" s="53"/>
      <c r="AKA44" s="53"/>
      <c r="AKB44" s="53"/>
      <c r="AKC44" s="53"/>
      <c r="AKD44" s="53"/>
      <c r="AKE44" s="53"/>
      <c r="AKF44" s="53"/>
      <c r="AKG44" s="53"/>
      <c r="AKH44" s="53"/>
      <c r="AKI44" s="53"/>
      <c r="AKJ44" s="53"/>
      <c r="AKK44" s="53"/>
      <c r="AKL44" s="53"/>
      <c r="AKM44" s="53"/>
      <c r="AKN44" s="53"/>
      <c r="AKO44" s="53"/>
      <c r="AKP44" s="53"/>
      <c r="AKQ44" s="53"/>
      <c r="AKR44" s="53"/>
      <c r="AKS44" s="53"/>
      <c r="AKT44" s="53"/>
      <c r="AKU44" s="53"/>
      <c r="AKV44" s="53"/>
      <c r="AKW44" s="53"/>
      <c r="AKX44" s="53"/>
      <c r="AKY44" s="53"/>
      <c r="AKZ44" s="53"/>
      <c r="ALA44" s="53"/>
      <c r="ALB44" s="53"/>
      <c r="ALC44" s="53"/>
      <c r="ALD44" s="53"/>
      <c r="ALE44" s="53"/>
      <c r="ALF44" s="53"/>
      <c r="ALG44" s="53"/>
      <c r="ALH44" s="53"/>
      <c r="ALI44" s="53"/>
      <c r="ALJ44" s="53"/>
      <c r="ALK44" s="53"/>
      <c r="ALL44" s="53"/>
      <c r="ALM44" s="53"/>
      <c r="ALN44" s="53"/>
      <c r="ALO44" s="53"/>
      <c r="ALP44" s="53"/>
      <c r="ALQ44" s="53"/>
      <c r="ALR44" s="53"/>
      <c r="ALS44" s="53"/>
      <c r="ALT44" s="53"/>
      <c r="ALU44" s="53"/>
      <c r="ALV44" s="53"/>
      <c r="ALW44" s="53"/>
      <c r="ALX44" s="53"/>
      <c r="ALY44" s="53"/>
      <c r="ALZ44" s="53"/>
      <c r="AMA44" s="53"/>
      <c r="AMB44" s="53"/>
      <c r="AMC44" s="53"/>
      <c r="AMD44" s="53"/>
      <c r="AME44" s="53"/>
      <c r="AMF44" s="53"/>
      <c r="AMG44" s="53"/>
      <c r="AMH44" s="53"/>
      <c r="AMI44" s="53"/>
      <c r="AMJ44" s="53"/>
      <c r="AMK44" s="53"/>
    </row>
    <row r="45" spans="1:1025" s="53" customFormat="1" ht="96" customHeight="1" x14ac:dyDescent="0.25">
      <c r="A45" s="85">
        <v>35</v>
      </c>
      <c r="B45" s="6" t="s">
        <v>233</v>
      </c>
      <c r="C45" s="27" t="s">
        <v>84</v>
      </c>
      <c r="D45" s="27" t="s">
        <v>234</v>
      </c>
      <c r="E45" s="27" t="s">
        <v>33</v>
      </c>
      <c r="F45" s="10" t="s">
        <v>46</v>
      </c>
      <c r="G45" s="10" t="s">
        <v>36</v>
      </c>
      <c r="H45" s="32" t="s">
        <v>36</v>
      </c>
      <c r="I45" s="32" t="s">
        <v>47</v>
      </c>
      <c r="J45" s="22" t="s">
        <v>47</v>
      </c>
      <c r="K45" s="22" t="s">
        <v>46</v>
      </c>
      <c r="L45" s="22" t="s">
        <v>46</v>
      </c>
      <c r="M45" s="22" t="s">
        <v>46</v>
      </c>
      <c r="N45" s="22" t="s">
        <v>46</v>
      </c>
      <c r="O45" s="22" t="s">
        <v>46</v>
      </c>
      <c r="P45" s="22" t="s">
        <v>46</v>
      </c>
      <c r="Q45" s="22" t="s">
        <v>46</v>
      </c>
      <c r="R45" s="22" t="s">
        <v>46</v>
      </c>
      <c r="S45" s="81" t="s">
        <v>235</v>
      </c>
      <c r="T45" s="28">
        <v>2003</v>
      </c>
      <c r="U45" s="28">
        <v>29</v>
      </c>
      <c r="V45" s="28">
        <v>4</v>
      </c>
      <c r="W45" s="51" t="s">
        <v>42</v>
      </c>
      <c r="X45" s="51" t="s">
        <v>68</v>
      </c>
      <c r="Y45" s="25" t="s">
        <v>52</v>
      </c>
      <c r="Z45" s="34" t="s">
        <v>49</v>
      </c>
      <c r="AA45" s="29"/>
      <c r="AB45" s="29"/>
      <c r="AC45" s="30"/>
    </row>
    <row r="46" spans="1:1025" ht="108" customHeight="1" x14ac:dyDescent="0.25">
      <c r="A46" s="85">
        <v>36</v>
      </c>
      <c r="B46" s="6" t="s">
        <v>121</v>
      </c>
      <c r="C46" s="27" t="s">
        <v>84</v>
      </c>
      <c r="D46" s="27" t="s">
        <v>122</v>
      </c>
      <c r="E46" s="27" t="s">
        <v>123</v>
      </c>
      <c r="F46" s="9" t="s">
        <v>46</v>
      </c>
      <c r="G46" s="10" t="s">
        <v>36</v>
      </c>
      <c r="H46" s="11" t="s">
        <v>36</v>
      </c>
      <c r="I46" s="11" t="s">
        <v>47</v>
      </c>
      <c r="J46" s="12" t="s">
        <v>47</v>
      </c>
      <c r="K46" s="12" t="s">
        <v>46</v>
      </c>
      <c r="L46" s="12" t="s">
        <v>46</v>
      </c>
      <c r="M46" s="12" t="s">
        <v>46</v>
      </c>
      <c r="N46" s="12" t="s">
        <v>46</v>
      </c>
      <c r="O46" s="12" t="s">
        <v>46</v>
      </c>
      <c r="P46" s="12" t="s">
        <v>46</v>
      </c>
      <c r="Q46" s="12" t="s">
        <v>46</v>
      </c>
      <c r="R46" s="12" t="s">
        <v>46</v>
      </c>
      <c r="S46" s="81" t="s">
        <v>124</v>
      </c>
      <c r="T46" s="28">
        <v>2004</v>
      </c>
      <c r="U46" s="28">
        <v>52</v>
      </c>
      <c r="V46" s="28">
        <v>4</v>
      </c>
      <c r="W46" s="51" t="s">
        <v>38</v>
      </c>
      <c r="X46" s="51" t="s">
        <v>68</v>
      </c>
      <c r="Y46" s="15" t="s">
        <v>52</v>
      </c>
      <c r="Z46" s="16" t="s">
        <v>52</v>
      </c>
      <c r="AA46" s="29"/>
      <c r="AB46" s="29"/>
      <c r="AC46" s="30"/>
    </row>
    <row r="47" spans="1:1025" ht="96" customHeight="1" x14ac:dyDescent="0.25">
      <c r="A47" s="85">
        <v>37</v>
      </c>
      <c r="B47" s="6" t="s">
        <v>125</v>
      </c>
      <c r="C47" s="27" t="s">
        <v>84</v>
      </c>
      <c r="D47" s="27" t="s">
        <v>126</v>
      </c>
      <c r="E47" s="27" t="s">
        <v>33</v>
      </c>
      <c r="F47" s="9" t="s">
        <v>127</v>
      </c>
      <c r="G47" s="9" t="s">
        <v>46</v>
      </c>
      <c r="H47" s="11" t="s">
        <v>36</v>
      </c>
      <c r="I47" s="11" t="s">
        <v>47</v>
      </c>
      <c r="J47" s="12" t="s">
        <v>47</v>
      </c>
      <c r="K47" s="12" t="s">
        <v>46</v>
      </c>
      <c r="L47" s="12" t="s">
        <v>46</v>
      </c>
      <c r="M47" s="12" t="s">
        <v>46</v>
      </c>
      <c r="N47" s="12" t="s">
        <v>46</v>
      </c>
      <c r="O47" s="12" t="s">
        <v>46</v>
      </c>
      <c r="P47" s="12" t="s">
        <v>46</v>
      </c>
      <c r="Q47" s="12" t="s">
        <v>46</v>
      </c>
      <c r="R47" s="12" t="s">
        <v>46</v>
      </c>
      <c r="S47" s="81" t="s">
        <v>124</v>
      </c>
      <c r="T47" s="28">
        <v>2004</v>
      </c>
      <c r="U47" s="28">
        <v>52</v>
      </c>
      <c r="V47" s="28">
        <v>4</v>
      </c>
      <c r="W47" s="51" t="s">
        <v>38</v>
      </c>
      <c r="X47" s="51" t="s">
        <v>68</v>
      </c>
      <c r="Y47" s="15" t="s">
        <v>52</v>
      </c>
      <c r="Z47" s="16" t="s">
        <v>49</v>
      </c>
      <c r="AA47" s="29"/>
      <c r="AB47" s="29"/>
      <c r="AC47" s="30"/>
    </row>
    <row r="48" spans="1:1025" ht="96" customHeight="1" x14ac:dyDescent="0.25">
      <c r="A48" s="85">
        <v>38</v>
      </c>
      <c r="B48" s="6" t="s">
        <v>128</v>
      </c>
      <c r="C48" s="27" t="s">
        <v>84</v>
      </c>
      <c r="D48" s="27" t="s">
        <v>129</v>
      </c>
      <c r="E48" s="27" t="s">
        <v>33</v>
      </c>
      <c r="F48" s="9" t="s">
        <v>46</v>
      </c>
      <c r="G48" s="9" t="s">
        <v>130</v>
      </c>
      <c r="H48" s="11" t="s">
        <v>36</v>
      </c>
      <c r="I48" s="11" t="s">
        <v>47</v>
      </c>
      <c r="J48" s="12" t="s">
        <v>47</v>
      </c>
      <c r="K48" s="12" t="s">
        <v>47</v>
      </c>
      <c r="L48" s="12" t="s">
        <v>46</v>
      </c>
      <c r="M48" s="12" t="s">
        <v>46</v>
      </c>
      <c r="N48" s="12" t="s">
        <v>46</v>
      </c>
      <c r="O48" s="12" t="s">
        <v>47</v>
      </c>
      <c r="P48" s="12" t="s">
        <v>46</v>
      </c>
      <c r="Q48" s="12" t="s">
        <v>46</v>
      </c>
      <c r="R48" s="12" t="s">
        <v>46</v>
      </c>
      <c r="S48" s="81" t="s">
        <v>131</v>
      </c>
      <c r="T48" s="28">
        <v>2004</v>
      </c>
      <c r="U48" s="28">
        <v>37</v>
      </c>
      <c r="V48" s="28">
        <v>4</v>
      </c>
      <c r="W48" s="51" t="s">
        <v>42</v>
      </c>
      <c r="X48" s="51" t="s">
        <v>132</v>
      </c>
      <c r="Y48" s="15" t="s">
        <v>52</v>
      </c>
      <c r="Z48" s="16" t="s">
        <v>49</v>
      </c>
      <c r="AA48" s="29"/>
      <c r="AB48" s="29"/>
      <c r="AC48" s="30"/>
    </row>
    <row r="49" spans="1:29" ht="96" customHeight="1" x14ac:dyDescent="0.25">
      <c r="A49" s="85">
        <v>39</v>
      </c>
      <c r="B49" s="6" t="s">
        <v>133</v>
      </c>
      <c r="C49" s="27" t="s">
        <v>84</v>
      </c>
      <c r="D49" s="27" t="s">
        <v>134</v>
      </c>
      <c r="E49" s="27" t="s">
        <v>134</v>
      </c>
      <c r="F49" s="9" t="s">
        <v>46</v>
      </c>
      <c r="G49" s="9" t="s">
        <v>47</v>
      </c>
      <c r="H49" s="11" t="s">
        <v>47</v>
      </c>
      <c r="I49" s="11" t="s">
        <v>47</v>
      </c>
      <c r="J49" s="12" t="s">
        <v>47</v>
      </c>
      <c r="K49" s="12" t="s">
        <v>46</v>
      </c>
      <c r="L49" s="12" t="s">
        <v>46</v>
      </c>
      <c r="M49" s="12" t="s">
        <v>46</v>
      </c>
      <c r="N49" s="12" t="s">
        <v>46</v>
      </c>
      <c r="O49" s="12" t="s">
        <v>46</v>
      </c>
      <c r="P49" s="12" t="s">
        <v>46</v>
      </c>
      <c r="Q49" s="12" t="s">
        <v>46</v>
      </c>
      <c r="R49" s="12" t="s">
        <v>46</v>
      </c>
      <c r="S49" s="81" t="s">
        <v>135</v>
      </c>
      <c r="T49" s="28">
        <v>2004</v>
      </c>
      <c r="U49" s="28">
        <v>21</v>
      </c>
      <c r="V49" s="28">
        <v>2</v>
      </c>
      <c r="W49" s="51" t="s">
        <v>38</v>
      </c>
      <c r="X49" s="51" t="s">
        <v>68</v>
      </c>
      <c r="Y49" s="15" t="s">
        <v>52</v>
      </c>
      <c r="Z49" s="16" t="s">
        <v>52</v>
      </c>
      <c r="AA49" s="29"/>
      <c r="AB49" s="29"/>
      <c r="AC49" s="30"/>
    </row>
    <row r="50" spans="1:29" ht="96" customHeight="1" x14ac:dyDescent="0.25">
      <c r="A50" s="85">
        <v>40</v>
      </c>
      <c r="B50" s="6" t="s">
        <v>136</v>
      </c>
      <c r="C50" s="27" t="s">
        <v>84</v>
      </c>
      <c r="D50" s="27" t="s">
        <v>33</v>
      </c>
      <c r="E50" s="27" t="s">
        <v>137</v>
      </c>
      <c r="F50" s="9" t="s">
        <v>46</v>
      </c>
      <c r="G50" s="9" t="s">
        <v>36</v>
      </c>
      <c r="H50" s="11"/>
      <c r="I50" s="11" t="s">
        <v>47</v>
      </c>
      <c r="J50" s="12" t="s">
        <v>47</v>
      </c>
      <c r="K50" s="12" t="s">
        <v>46</v>
      </c>
      <c r="L50" s="12" t="s">
        <v>46</v>
      </c>
      <c r="M50" s="12" t="s">
        <v>46</v>
      </c>
      <c r="N50" s="12" t="s">
        <v>46</v>
      </c>
      <c r="O50" s="12" t="s">
        <v>46</v>
      </c>
      <c r="P50" s="12" t="s">
        <v>46</v>
      </c>
      <c r="Q50" s="12" t="s">
        <v>46</v>
      </c>
      <c r="R50" s="12" t="s">
        <v>46</v>
      </c>
      <c r="S50" s="81" t="s">
        <v>138</v>
      </c>
      <c r="T50" s="28">
        <v>2005</v>
      </c>
      <c r="U50" s="28">
        <v>45</v>
      </c>
      <c r="V50" s="28">
        <v>4</v>
      </c>
      <c r="W50" s="51" t="s">
        <v>38</v>
      </c>
      <c r="X50" s="51" t="s">
        <v>68</v>
      </c>
      <c r="Y50" s="15" t="s">
        <v>49</v>
      </c>
      <c r="Z50" s="16" t="s">
        <v>52</v>
      </c>
      <c r="AA50" s="29"/>
      <c r="AB50" s="29"/>
      <c r="AC50" s="30"/>
    </row>
    <row r="51" spans="1:29" ht="96" customHeight="1" x14ac:dyDescent="0.25">
      <c r="A51" s="85">
        <v>41</v>
      </c>
      <c r="B51" s="6" t="s">
        <v>139</v>
      </c>
      <c r="C51" s="27" t="s">
        <v>84</v>
      </c>
      <c r="D51" s="27" t="s">
        <v>140</v>
      </c>
      <c r="E51" s="27" t="s">
        <v>33</v>
      </c>
      <c r="F51" s="9"/>
      <c r="G51" s="9"/>
      <c r="H51" s="11"/>
      <c r="I51" s="11"/>
      <c r="J51" s="12" t="s">
        <v>52</v>
      </c>
      <c r="K51" s="12" t="s">
        <v>46</v>
      </c>
      <c r="L51" s="12" t="s">
        <v>46</v>
      </c>
      <c r="M51" s="12" t="s">
        <v>46</v>
      </c>
      <c r="N51" s="12" t="s">
        <v>46</v>
      </c>
      <c r="O51" s="12" t="s">
        <v>46</v>
      </c>
      <c r="P51" s="12" t="s">
        <v>46</v>
      </c>
      <c r="Q51" s="12" t="s">
        <v>46</v>
      </c>
      <c r="R51" s="12" t="s">
        <v>46</v>
      </c>
      <c r="S51" s="81" t="s">
        <v>46</v>
      </c>
      <c r="T51" s="28">
        <v>2006</v>
      </c>
      <c r="U51" s="28">
        <v>138</v>
      </c>
      <c r="V51" s="28">
        <v>4</v>
      </c>
      <c r="W51" s="51" t="s">
        <v>42</v>
      </c>
      <c r="X51" s="51" t="s">
        <v>132</v>
      </c>
      <c r="Y51" s="15" t="s">
        <v>52</v>
      </c>
      <c r="Z51" s="16" t="s">
        <v>49</v>
      </c>
      <c r="AA51" s="29"/>
      <c r="AB51" s="29"/>
      <c r="AC51" s="30"/>
    </row>
    <row r="52" spans="1:29" ht="142.5" customHeight="1" x14ac:dyDescent="0.25">
      <c r="A52" s="85">
        <v>42</v>
      </c>
      <c r="B52" s="6" t="s">
        <v>141</v>
      </c>
      <c r="C52" s="27" t="s">
        <v>84</v>
      </c>
      <c r="D52" s="27" t="s">
        <v>142</v>
      </c>
      <c r="E52" s="27" t="s">
        <v>143</v>
      </c>
      <c r="F52" s="9" t="s">
        <v>46</v>
      </c>
      <c r="G52" s="9" t="s">
        <v>99</v>
      </c>
      <c r="H52" s="11" t="s">
        <v>47</v>
      </c>
      <c r="I52" s="11" t="s">
        <v>47</v>
      </c>
      <c r="J52" s="12" t="s">
        <v>47</v>
      </c>
      <c r="K52" s="12" t="s">
        <v>46</v>
      </c>
      <c r="L52" s="12" t="s">
        <v>46</v>
      </c>
      <c r="M52" s="12" t="s">
        <v>46</v>
      </c>
      <c r="N52" s="12" t="s">
        <v>46</v>
      </c>
      <c r="O52" s="12" t="s">
        <v>47</v>
      </c>
      <c r="P52" s="12" t="s">
        <v>46</v>
      </c>
      <c r="Q52" s="12" t="s">
        <v>46</v>
      </c>
      <c r="R52" s="12" t="s">
        <v>46</v>
      </c>
      <c r="S52" s="81" t="s">
        <v>144</v>
      </c>
      <c r="T52" s="28">
        <v>2007</v>
      </c>
      <c r="U52" s="28"/>
      <c r="V52" s="28">
        <v>4</v>
      </c>
      <c r="W52" s="51" t="s">
        <v>38</v>
      </c>
      <c r="X52" s="51" t="s">
        <v>68</v>
      </c>
      <c r="Y52" s="15" t="s">
        <v>52</v>
      </c>
      <c r="Z52" s="16" t="s">
        <v>52</v>
      </c>
      <c r="AA52" s="29"/>
      <c r="AB52" s="29"/>
      <c r="AC52" s="30"/>
    </row>
    <row r="53" spans="1:29" ht="96" customHeight="1" x14ac:dyDescent="0.25">
      <c r="A53" s="85">
        <v>43</v>
      </c>
      <c r="B53" s="6" t="s">
        <v>145</v>
      </c>
      <c r="C53" s="27" t="s">
        <v>84</v>
      </c>
      <c r="D53" s="27" t="s">
        <v>33</v>
      </c>
      <c r="E53" s="27" t="s">
        <v>146</v>
      </c>
      <c r="F53" s="9" t="s">
        <v>46</v>
      </c>
      <c r="G53" s="9"/>
      <c r="H53" s="11"/>
      <c r="I53" s="11" t="s">
        <v>47</v>
      </c>
      <c r="J53" s="12" t="s">
        <v>47</v>
      </c>
      <c r="K53" s="12" t="s">
        <v>46</v>
      </c>
      <c r="L53" s="12" t="s">
        <v>46</v>
      </c>
      <c r="M53" s="12" t="s">
        <v>46</v>
      </c>
      <c r="N53" s="12" t="s">
        <v>46</v>
      </c>
      <c r="O53" s="12" t="s">
        <v>46</v>
      </c>
      <c r="P53" s="12" t="s">
        <v>46</v>
      </c>
      <c r="Q53" s="12" t="s">
        <v>46</v>
      </c>
      <c r="R53" s="12" t="s">
        <v>46</v>
      </c>
      <c r="S53" s="81" t="s">
        <v>46</v>
      </c>
      <c r="T53" s="28">
        <v>2007</v>
      </c>
      <c r="U53" s="28">
        <v>23</v>
      </c>
      <c r="V53" s="28">
        <v>4</v>
      </c>
      <c r="W53" s="51" t="s">
        <v>42</v>
      </c>
      <c r="X53" s="51" t="s">
        <v>132</v>
      </c>
      <c r="Y53" s="15" t="s">
        <v>49</v>
      </c>
      <c r="Z53" s="16" t="s">
        <v>52</v>
      </c>
      <c r="AA53" s="29"/>
      <c r="AB53" s="29"/>
      <c r="AC53" s="30"/>
    </row>
    <row r="54" spans="1:29" ht="178.5" customHeight="1" x14ac:dyDescent="0.25">
      <c r="A54" s="85">
        <v>44</v>
      </c>
      <c r="B54" s="6" t="s">
        <v>147</v>
      </c>
      <c r="C54" s="27" t="s">
        <v>84</v>
      </c>
      <c r="D54" s="27" t="s">
        <v>148</v>
      </c>
      <c r="E54" s="27" t="s">
        <v>33</v>
      </c>
      <c r="F54" s="9" t="s">
        <v>46</v>
      </c>
      <c r="G54" s="9" t="s">
        <v>36</v>
      </c>
      <c r="H54" s="11" t="s">
        <v>47</v>
      </c>
      <c r="I54" s="11" t="s">
        <v>47</v>
      </c>
      <c r="J54" s="12" t="s">
        <v>47</v>
      </c>
      <c r="K54" s="12" t="s">
        <v>46</v>
      </c>
      <c r="L54" s="12" t="s">
        <v>46</v>
      </c>
      <c r="M54" s="12" t="s">
        <v>46</v>
      </c>
      <c r="N54" s="12" t="s">
        <v>46</v>
      </c>
      <c r="O54" s="12" t="s">
        <v>46</v>
      </c>
      <c r="P54" s="12" t="s">
        <v>46</v>
      </c>
      <c r="Q54" s="12" t="s">
        <v>46</v>
      </c>
      <c r="R54" s="12" t="s">
        <v>46</v>
      </c>
      <c r="S54" s="81" t="s">
        <v>46</v>
      </c>
      <c r="T54" s="28">
        <v>2008</v>
      </c>
      <c r="U54" s="28"/>
      <c r="V54" s="28">
        <v>4</v>
      </c>
      <c r="W54" s="51" t="s">
        <v>38</v>
      </c>
      <c r="X54" s="51" t="s">
        <v>68</v>
      </c>
      <c r="Y54" s="15" t="s">
        <v>52</v>
      </c>
      <c r="Z54" s="16" t="s">
        <v>49</v>
      </c>
      <c r="AA54" s="29"/>
      <c r="AB54" s="29"/>
      <c r="AC54" s="30"/>
    </row>
    <row r="55" spans="1:29" ht="96" customHeight="1" x14ac:dyDescent="0.25">
      <c r="A55" s="85">
        <v>45</v>
      </c>
      <c r="B55" s="6" t="s">
        <v>149</v>
      </c>
      <c r="C55" s="27" t="s">
        <v>84</v>
      </c>
      <c r="D55" s="27" t="s">
        <v>150</v>
      </c>
      <c r="E55" s="27" t="s">
        <v>33</v>
      </c>
      <c r="F55" s="9" t="s">
        <v>46</v>
      </c>
      <c r="G55" s="9" t="s">
        <v>36</v>
      </c>
      <c r="H55" s="11" t="s">
        <v>36</v>
      </c>
      <c r="I55" s="11" t="s">
        <v>47</v>
      </c>
      <c r="J55" s="12" t="s">
        <v>47</v>
      </c>
      <c r="K55" s="12" t="s">
        <v>46</v>
      </c>
      <c r="L55" s="12" t="s">
        <v>46</v>
      </c>
      <c r="M55" s="12" t="s">
        <v>46</v>
      </c>
      <c r="N55" s="12" t="s">
        <v>46</v>
      </c>
      <c r="O55" s="12" t="s">
        <v>46</v>
      </c>
      <c r="P55" s="12" t="s">
        <v>46</v>
      </c>
      <c r="Q55" s="12" t="s">
        <v>46</v>
      </c>
      <c r="R55" s="12" t="s">
        <v>46</v>
      </c>
      <c r="S55" s="81" t="s">
        <v>151</v>
      </c>
      <c r="T55" s="28">
        <v>2008</v>
      </c>
      <c r="U55" s="28">
        <v>34</v>
      </c>
      <c r="V55" s="28">
        <v>4</v>
      </c>
      <c r="W55" s="51" t="s">
        <v>38</v>
      </c>
      <c r="X55" s="51" t="s">
        <v>68</v>
      </c>
      <c r="Y55" s="15" t="s">
        <v>52</v>
      </c>
      <c r="Z55" s="16" t="s">
        <v>49</v>
      </c>
      <c r="AA55" s="29"/>
      <c r="AB55" s="29"/>
      <c r="AC55" s="30"/>
    </row>
    <row r="56" spans="1:29" ht="96" customHeight="1" x14ac:dyDescent="0.25">
      <c r="A56" s="85">
        <v>46</v>
      </c>
      <c r="B56" s="6" t="s">
        <v>152</v>
      </c>
      <c r="C56" s="27" t="s">
        <v>84</v>
      </c>
      <c r="D56" s="27" t="s">
        <v>153</v>
      </c>
      <c r="E56" s="27" t="s">
        <v>33</v>
      </c>
      <c r="F56" s="9"/>
      <c r="G56" s="9"/>
      <c r="H56" s="11"/>
      <c r="I56" s="11"/>
      <c r="J56" s="12" t="s">
        <v>47</v>
      </c>
      <c r="K56" s="12" t="s">
        <v>46</v>
      </c>
      <c r="L56" s="12" t="s">
        <v>46</v>
      </c>
      <c r="M56" s="12" t="s">
        <v>46</v>
      </c>
      <c r="N56" s="12" t="s">
        <v>46</v>
      </c>
      <c r="O56" s="12" t="s">
        <v>46</v>
      </c>
      <c r="P56" s="12" t="s">
        <v>46</v>
      </c>
      <c r="Q56" s="12" t="s">
        <v>46</v>
      </c>
      <c r="R56" s="12" t="s">
        <v>46</v>
      </c>
      <c r="S56" s="81" t="s">
        <v>46</v>
      </c>
      <c r="T56" s="28">
        <v>2008</v>
      </c>
      <c r="U56" s="28">
        <v>18</v>
      </c>
      <c r="V56" s="28">
        <v>2</v>
      </c>
      <c r="W56" s="51" t="s">
        <v>38</v>
      </c>
      <c r="X56" s="51" t="s">
        <v>68</v>
      </c>
      <c r="Y56" s="15" t="s">
        <v>52</v>
      </c>
      <c r="Z56" s="16" t="s">
        <v>49</v>
      </c>
      <c r="AA56" s="29"/>
      <c r="AB56" s="29"/>
      <c r="AC56" s="30"/>
    </row>
    <row r="57" spans="1:29" ht="101.25" customHeight="1" x14ac:dyDescent="0.25">
      <c r="A57" s="85">
        <v>47</v>
      </c>
      <c r="B57" s="6" t="s">
        <v>154</v>
      </c>
      <c r="C57" s="27" t="s">
        <v>84</v>
      </c>
      <c r="D57" s="27" t="s">
        <v>155</v>
      </c>
      <c r="E57" s="27" t="s">
        <v>156</v>
      </c>
      <c r="F57" s="9" t="s">
        <v>46</v>
      </c>
      <c r="G57" s="9" t="s">
        <v>36</v>
      </c>
      <c r="H57" s="11" t="s">
        <v>47</v>
      </c>
      <c r="I57" s="11" t="s">
        <v>47</v>
      </c>
      <c r="J57" s="12" t="s">
        <v>52</v>
      </c>
      <c r="K57" s="12" t="s">
        <v>46</v>
      </c>
      <c r="L57" s="12" t="s">
        <v>46</v>
      </c>
      <c r="M57" s="12" t="s">
        <v>46</v>
      </c>
      <c r="N57" s="12" t="s">
        <v>46</v>
      </c>
      <c r="O57" s="12" t="s">
        <v>52</v>
      </c>
      <c r="P57" s="12" t="s">
        <v>46</v>
      </c>
      <c r="Q57" s="12" t="s">
        <v>46</v>
      </c>
      <c r="R57" s="12" t="s">
        <v>46</v>
      </c>
      <c r="S57" s="81" t="s">
        <v>46</v>
      </c>
      <c r="T57" s="28">
        <v>2008</v>
      </c>
      <c r="U57" s="28">
        <v>35</v>
      </c>
      <c r="V57" s="28">
        <v>4</v>
      </c>
      <c r="W57" s="51" t="s">
        <v>38</v>
      </c>
      <c r="X57" s="51" t="s">
        <v>68</v>
      </c>
      <c r="Y57" s="15" t="s">
        <v>52</v>
      </c>
      <c r="Z57" s="16" t="s">
        <v>52</v>
      </c>
      <c r="AA57" s="29"/>
      <c r="AB57" s="29"/>
      <c r="AC57" s="30"/>
    </row>
    <row r="58" spans="1:29" ht="132.75" customHeight="1" x14ac:dyDescent="0.25">
      <c r="A58" s="85">
        <v>48</v>
      </c>
      <c r="B58" s="6" t="s">
        <v>157</v>
      </c>
      <c r="C58" s="27" t="s">
        <v>84</v>
      </c>
      <c r="D58" s="27" t="s">
        <v>158</v>
      </c>
      <c r="E58" s="27" t="s">
        <v>33</v>
      </c>
      <c r="F58" s="9" t="s">
        <v>46</v>
      </c>
      <c r="G58" s="9" t="s">
        <v>99</v>
      </c>
      <c r="H58" s="11" t="s">
        <v>47</v>
      </c>
      <c r="I58" s="11" t="s">
        <v>47</v>
      </c>
      <c r="J58" s="12" t="s">
        <v>47</v>
      </c>
      <c r="K58" s="12" t="s">
        <v>46</v>
      </c>
      <c r="L58" s="12" t="s">
        <v>46</v>
      </c>
      <c r="M58" s="12" t="s">
        <v>46</v>
      </c>
      <c r="N58" s="12" t="s">
        <v>46</v>
      </c>
      <c r="O58" s="12" t="s">
        <v>46</v>
      </c>
      <c r="P58" s="12" t="s">
        <v>46</v>
      </c>
      <c r="Q58" s="12" t="s">
        <v>46</v>
      </c>
      <c r="R58" s="12" t="s">
        <v>46</v>
      </c>
      <c r="S58" s="81" t="s">
        <v>46</v>
      </c>
      <c r="T58" s="28">
        <v>2010</v>
      </c>
      <c r="U58" s="28"/>
      <c r="V58" s="28">
        <v>4</v>
      </c>
      <c r="W58" s="51" t="s">
        <v>38</v>
      </c>
      <c r="X58" s="51" t="s">
        <v>68</v>
      </c>
      <c r="Y58" s="15" t="s">
        <v>52</v>
      </c>
      <c r="Z58" s="16" t="s">
        <v>49</v>
      </c>
      <c r="AA58" s="29"/>
      <c r="AB58" s="29"/>
      <c r="AC58" s="30"/>
    </row>
    <row r="59" spans="1:29" ht="96" customHeight="1" x14ac:dyDescent="0.25">
      <c r="A59" s="85">
        <v>49</v>
      </c>
      <c r="B59" s="6" t="s">
        <v>159</v>
      </c>
      <c r="C59" s="27" t="s">
        <v>84</v>
      </c>
      <c r="D59" s="27" t="s">
        <v>160</v>
      </c>
      <c r="E59" s="27" t="s">
        <v>161</v>
      </c>
      <c r="F59" s="9" t="s">
        <v>46</v>
      </c>
      <c r="G59" s="9" t="s">
        <v>36</v>
      </c>
      <c r="H59" s="11" t="s">
        <v>36</v>
      </c>
      <c r="I59" s="11" t="s">
        <v>47</v>
      </c>
      <c r="J59" s="12" t="s">
        <v>47</v>
      </c>
      <c r="K59" s="12" t="s">
        <v>46</v>
      </c>
      <c r="L59" s="12" t="s">
        <v>46</v>
      </c>
      <c r="M59" s="12" t="s">
        <v>46</v>
      </c>
      <c r="N59" s="12" t="s">
        <v>46</v>
      </c>
      <c r="O59" s="12" t="s">
        <v>46</v>
      </c>
      <c r="P59" s="12" t="s">
        <v>46</v>
      </c>
      <c r="Q59" s="12" t="s">
        <v>46</v>
      </c>
      <c r="R59" s="12" t="s">
        <v>46</v>
      </c>
      <c r="S59" s="81" t="s">
        <v>162</v>
      </c>
      <c r="T59" s="28">
        <v>2011</v>
      </c>
      <c r="U59" s="28">
        <v>10</v>
      </c>
      <c r="V59" s="28">
        <v>2</v>
      </c>
      <c r="W59" s="51" t="s">
        <v>38</v>
      </c>
      <c r="X59" s="51" t="s">
        <v>68</v>
      </c>
      <c r="Y59" s="15" t="s">
        <v>52</v>
      </c>
      <c r="Z59" s="16" t="s">
        <v>52</v>
      </c>
      <c r="AA59" s="29"/>
      <c r="AB59" s="29"/>
      <c r="AC59" s="30"/>
    </row>
    <row r="60" spans="1:29" ht="96" customHeight="1" x14ac:dyDescent="0.25">
      <c r="A60" s="85">
        <v>50</v>
      </c>
      <c r="B60" s="6" t="s">
        <v>163</v>
      </c>
      <c r="C60" s="27" t="s">
        <v>84</v>
      </c>
      <c r="D60" s="27" t="s">
        <v>164</v>
      </c>
      <c r="E60" s="27" t="s">
        <v>33</v>
      </c>
      <c r="F60" s="9" t="s">
        <v>46</v>
      </c>
      <c r="G60" s="9" t="s">
        <v>36</v>
      </c>
      <c r="H60" s="11" t="s">
        <v>36</v>
      </c>
      <c r="I60" s="11" t="s">
        <v>47</v>
      </c>
      <c r="J60" s="12" t="s">
        <v>47</v>
      </c>
      <c r="K60" s="12" t="s">
        <v>46</v>
      </c>
      <c r="L60" s="12" t="s">
        <v>46</v>
      </c>
      <c r="M60" s="12" t="s">
        <v>46</v>
      </c>
      <c r="N60" s="12" t="s">
        <v>46</v>
      </c>
      <c r="O60" s="12" t="s">
        <v>46</v>
      </c>
      <c r="P60" s="12" t="s">
        <v>46</v>
      </c>
      <c r="Q60" s="12" t="s">
        <v>46</v>
      </c>
      <c r="R60" s="12" t="s">
        <v>46</v>
      </c>
      <c r="S60" s="81" t="s">
        <v>165</v>
      </c>
      <c r="T60" s="28">
        <v>2012</v>
      </c>
      <c r="U60" s="28">
        <v>13</v>
      </c>
      <c r="V60" s="28">
        <v>4</v>
      </c>
      <c r="W60" s="51" t="s">
        <v>38</v>
      </c>
      <c r="X60" s="51" t="s">
        <v>68</v>
      </c>
      <c r="Y60" s="15" t="s">
        <v>52</v>
      </c>
      <c r="Z60" s="16" t="s">
        <v>49</v>
      </c>
      <c r="AA60" s="29"/>
      <c r="AB60" s="29"/>
      <c r="AC60" s="30"/>
    </row>
    <row r="61" spans="1:29" ht="33.75" customHeight="1" x14ac:dyDescent="0.25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29" ht="96" customHeight="1" x14ac:dyDescent="0.25">
      <c r="A62" s="85">
        <v>51</v>
      </c>
      <c r="B62" s="6" t="str">
        <f>HYPERLINK("http://slavu.sav.sk/en/index.php","Slavica Slovaca")</f>
        <v>Slavica Slovaca</v>
      </c>
      <c r="C62" s="27" t="s">
        <v>166</v>
      </c>
      <c r="D62" s="27" t="s">
        <v>167</v>
      </c>
      <c r="E62" s="27" t="s">
        <v>168</v>
      </c>
      <c r="F62" s="9" t="s">
        <v>47</v>
      </c>
      <c r="G62" s="9"/>
      <c r="H62" s="11" t="s">
        <v>47</v>
      </c>
      <c r="I62" s="11" t="s">
        <v>47</v>
      </c>
      <c r="J62" s="12" t="s">
        <v>47</v>
      </c>
      <c r="K62" s="12" t="s">
        <v>46</v>
      </c>
      <c r="L62" s="12" t="s">
        <v>47</v>
      </c>
      <c r="M62" s="12" t="s">
        <v>36</v>
      </c>
      <c r="N62" s="12" t="s">
        <v>47</v>
      </c>
      <c r="O62" s="12" t="s">
        <v>46</v>
      </c>
      <c r="P62" s="12" t="s">
        <v>47</v>
      </c>
      <c r="Q62" s="12" t="s">
        <v>46</v>
      </c>
      <c r="R62" s="12" t="s">
        <v>46</v>
      </c>
      <c r="S62" s="12" t="s">
        <v>46</v>
      </c>
      <c r="T62" s="28" t="s">
        <v>169</v>
      </c>
      <c r="U62" s="28">
        <v>50</v>
      </c>
      <c r="V62" s="28">
        <v>3</v>
      </c>
      <c r="W62" s="51" t="s">
        <v>42</v>
      </c>
      <c r="X62" s="51" t="s">
        <v>170</v>
      </c>
      <c r="Y62" s="15" t="s">
        <v>52</v>
      </c>
      <c r="Z62" s="16" t="s">
        <v>52</v>
      </c>
      <c r="AA62" s="29"/>
      <c r="AB62" s="29"/>
      <c r="AC62" s="30"/>
    </row>
    <row r="63" spans="1:29" ht="33" customHeight="1" x14ac:dyDescent="0.25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ht="96" customHeight="1" x14ac:dyDescent="0.25">
      <c r="A64" s="85">
        <v>52</v>
      </c>
      <c r="B64" s="6" t="str">
        <f>HYPERLINK("http://revije.ff.uni-lj.si/linguistica","Linguistica ")</f>
        <v xml:space="preserve">Linguistica </v>
      </c>
      <c r="C64" s="27" t="s">
        <v>171</v>
      </c>
      <c r="D64" s="27" t="s">
        <v>172</v>
      </c>
      <c r="E64" s="27" t="s">
        <v>173</v>
      </c>
      <c r="F64" s="9" t="s">
        <v>47</v>
      </c>
      <c r="G64" s="9" t="s">
        <v>47</v>
      </c>
      <c r="H64" s="11" t="s">
        <v>47</v>
      </c>
      <c r="I64" s="11" t="s">
        <v>47</v>
      </c>
      <c r="J64" s="12" t="s">
        <v>47</v>
      </c>
      <c r="K64" s="12" t="s">
        <v>46</v>
      </c>
      <c r="L64" s="12" t="s">
        <v>46</v>
      </c>
      <c r="M64" s="12" t="s">
        <v>46</v>
      </c>
      <c r="N64" s="12" t="s">
        <v>46</v>
      </c>
      <c r="O64" s="12" t="s">
        <v>46</v>
      </c>
      <c r="P64" s="12" t="s">
        <v>46</v>
      </c>
      <c r="Q64" s="12" t="s">
        <v>46</v>
      </c>
      <c r="R64" s="12" t="s">
        <v>46</v>
      </c>
      <c r="S64" s="12" t="s">
        <v>46</v>
      </c>
      <c r="T64" s="28" t="s">
        <v>60</v>
      </c>
      <c r="U64" s="28">
        <v>55</v>
      </c>
      <c r="V64" s="28">
        <v>1</v>
      </c>
      <c r="W64" s="51" t="s">
        <v>42</v>
      </c>
      <c r="X64" s="51" t="s">
        <v>64</v>
      </c>
      <c r="Y64" s="15" t="s">
        <v>52</v>
      </c>
      <c r="Z64" s="16" t="s">
        <v>52</v>
      </c>
      <c r="AA64" s="29"/>
      <c r="AB64" s="29"/>
      <c r="AC64" s="30"/>
    </row>
    <row r="65" spans="1:1025" ht="96" customHeight="1" x14ac:dyDescent="0.25">
      <c r="A65" s="85">
        <v>53</v>
      </c>
      <c r="B65" s="6" t="str">
        <f>HYPERLINK("http://bos.zrc-sazu.si/knjige/","Jezikoslovni zapiski")</f>
        <v>Jezikoslovni zapiski</v>
      </c>
      <c r="C65" s="27" t="s">
        <v>171</v>
      </c>
      <c r="D65" s="27" t="s">
        <v>174</v>
      </c>
      <c r="E65" s="20" t="s">
        <v>33</v>
      </c>
      <c r="F65" s="9" t="s">
        <v>46</v>
      </c>
      <c r="G65" s="9" t="s">
        <v>47</v>
      </c>
      <c r="H65" s="11" t="s">
        <v>47</v>
      </c>
      <c r="I65" s="11" t="s">
        <v>47</v>
      </c>
      <c r="J65" s="12" t="s">
        <v>47</v>
      </c>
      <c r="K65" s="12" t="s">
        <v>46</v>
      </c>
      <c r="L65" s="12" t="s">
        <v>46</v>
      </c>
      <c r="M65" s="12" t="s">
        <v>46</v>
      </c>
      <c r="N65" s="12" t="s">
        <v>46</v>
      </c>
      <c r="O65" s="12" t="s">
        <v>46</v>
      </c>
      <c r="P65" s="12" t="s">
        <v>46</v>
      </c>
      <c r="Q65" s="12" t="s">
        <v>46</v>
      </c>
      <c r="R65" s="12" t="s">
        <v>46</v>
      </c>
      <c r="S65" s="12" t="s">
        <v>46</v>
      </c>
      <c r="T65" s="28" t="s">
        <v>175</v>
      </c>
      <c r="U65" s="28">
        <v>21</v>
      </c>
      <c r="V65" s="28">
        <v>2</v>
      </c>
      <c r="W65" s="51" t="s">
        <v>38</v>
      </c>
      <c r="X65" s="51" t="s">
        <v>64</v>
      </c>
      <c r="Y65" s="15" t="s">
        <v>52</v>
      </c>
      <c r="Z65" s="16" t="s">
        <v>52</v>
      </c>
      <c r="AA65" s="29"/>
      <c r="AB65" s="29"/>
      <c r="AC65" s="30"/>
    </row>
    <row r="66" spans="1:1025" ht="96" customHeight="1" x14ac:dyDescent="0.25">
      <c r="A66" s="85">
        <v>54</v>
      </c>
      <c r="B66" s="6" t="str">
        <f>HYPERLINK("http://sjsls.byu.edu/","Slovenski jezik – Slovene Linguistic Studies ")</f>
        <v xml:space="preserve">Slovenski jezik – Slovene Linguistic Studies </v>
      </c>
      <c r="C66" s="27" t="s">
        <v>171</v>
      </c>
      <c r="D66" s="27" t="s">
        <v>176</v>
      </c>
      <c r="E66" s="20" t="s">
        <v>33</v>
      </c>
      <c r="F66" s="9" t="s">
        <v>46</v>
      </c>
      <c r="G66" s="9" t="s">
        <v>47</v>
      </c>
      <c r="H66" s="11" t="s">
        <v>47</v>
      </c>
      <c r="I66" s="11" t="s">
        <v>47</v>
      </c>
      <c r="J66" s="12" t="s">
        <v>47</v>
      </c>
      <c r="K66" s="12" t="s">
        <v>46</v>
      </c>
      <c r="L66" s="12" t="s">
        <v>46</v>
      </c>
      <c r="M66" s="12" t="s">
        <v>46</v>
      </c>
      <c r="N66" s="12" t="s">
        <v>46</v>
      </c>
      <c r="O66" s="12" t="s">
        <v>46</v>
      </c>
      <c r="P66" s="12" t="s">
        <v>46</v>
      </c>
      <c r="Q66" s="12" t="s">
        <v>46</v>
      </c>
      <c r="R66" s="12" t="s">
        <v>46</v>
      </c>
      <c r="S66" s="12" t="s">
        <v>46</v>
      </c>
      <c r="T66" s="28" t="s">
        <v>177</v>
      </c>
      <c r="U66" s="28">
        <v>10</v>
      </c>
      <c r="V66" s="28" t="s">
        <v>178</v>
      </c>
      <c r="W66" s="51" t="s">
        <v>38</v>
      </c>
      <c r="X66" s="51" t="s">
        <v>170</v>
      </c>
      <c r="Y66" s="15" t="s">
        <v>52</v>
      </c>
      <c r="Z66" s="16" t="s">
        <v>52</v>
      </c>
      <c r="AA66" s="29"/>
      <c r="AB66" s="29"/>
      <c r="AC66" s="30"/>
    </row>
    <row r="67" spans="1:1025" ht="30" customHeight="1" x14ac:dyDescent="0.25">
      <c r="A67" s="119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</row>
    <row r="68" spans="1:1025" ht="96" customHeight="1" x14ac:dyDescent="0.25">
      <c r="A68" s="85">
        <v>55</v>
      </c>
      <c r="B68" s="33" t="str">
        <f>HYPERLINK("http://www.isj-sanu.rs/srpski-dijalektoloski-zbornik.html","Српски дијалектолошки зборник")</f>
        <v>Српски дијалектолошки зборник</v>
      </c>
      <c r="C68" s="27" t="s">
        <v>179</v>
      </c>
      <c r="D68" s="27" t="s">
        <v>180</v>
      </c>
      <c r="E68" s="20" t="s">
        <v>33</v>
      </c>
      <c r="F68" s="9" t="s">
        <v>47</v>
      </c>
      <c r="G68" s="9" t="s">
        <v>46</v>
      </c>
      <c r="H68" s="11" t="s">
        <v>47</v>
      </c>
      <c r="I68" s="11" t="s">
        <v>36</v>
      </c>
      <c r="J68" s="12" t="s">
        <v>47</v>
      </c>
      <c r="K68" s="12" t="s">
        <v>46</v>
      </c>
      <c r="L68" s="12" t="s">
        <v>47</v>
      </c>
      <c r="M68" s="12" t="s">
        <v>46</v>
      </c>
      <c r="N68" s="12" t="s">
        <v>46</v>
      </c>
      <c r="O68" s="12" t="s">
        <v>46</v>
      </c>
      <c r="P68" s="12" t="s">
        <v>46</v>
      </c>
      <c r="Q68" s="12" t="s">
        <v>46</v>
      </c>
      <c r="R68" s="12" t="s">
        <v>46</v>
      </c>
      <c r="S68" s="12" t="s">
        <v>49</v>
      </c>
      <c r="T68" s="28">
        <v>1905</v>
      </c>
      <c r="U68" s="28">
        <v>60</v>
      </c>
      <c r="V68" s="52" t="s">
        <v>181</v>
      </c>
      <c r="W68" s="51" t="s">
        <v>42</v>
      </c>
      <c r="X68" s="51" t="s">
        <v>132</v>
      </c>
      <c r="Y68" s="15" t="s">
        <v>52</v>
      </c>
      <c r="Z68" s="16" t="s">
        <v>49</v>
      </c>
      <c r="AA68" s="29"/>
      <c r="AB68" s="29"/>
      <c r="AC68" s="30"/>
    </row>
    <row r="69" spans="1:1025" ht="96" customHeight="1" x14ac:dyDescent="0.25">
      <c r="A69" s="85">
        <v>56</v>
      </c>
      <c r="B69" s="6" t="str">
        <f>HYPERLINK("http://www.isj-sanu.rs/juznoslovenski-filolog.html","Јужнословенски филолог")</f>
        <v>Јужнословенски филолог</v>
      </c>
      <c r="C69" s="27" t="s">
        <v>179</v>
      </c>
      <c r="D69" s="27" t="s">
        <v>182</v>
      </c>
      <c r="E69" s="27" t="s">
        <v>183</v>
      </c>
      <c r="F69" s="9" t="s">
        <v>47</v>
      </c>
      <c r="G69" s="10" t="s">
        <v>47</v>
      </c>
      <c r="H69" s="11" t="s">
        <v>47</v>
      </c>
      <c r="I69" s="11" t="s">
        <v>47</v>
      </c>
      <c r="J69" s="12" t="s">
        <v>47</v>
      </c>
      <c r="K69" s="12" t="s">
        <v>46</v>
      </c>
      <c r="L69" s="12" t="s">
        <v>47</v>
      </c>
      <c r="M69" s="12" t="s">
        <v>47</v>
      </c>
      <c r="N69" s="12" t="s">
        <v>47</v>
      </c>
      <c r="O69" s="12" t="s">
        <v>46</v>
      </c>
      <c r="P69" s="12" t="s">
        <v>46</v>
      </c>
      <c r="Q69" s="12" t="s">
        <v>46</v>
      </c>
      <c r="R69" s="12" t="s">
        <v>46</v>
      </c>
      <c r="S69" s="12" t="s">
        <v>46</v>
      </c>
      <c r="T69" s="28" t="s">
        <v>184</v>
      </c>
      <c r="U69" s="28">
        <v>71</v>
      </c>
      <c r="V69" s="28">
        <v>1</v>
      </c>
      <c r="W69" s="51" t="s">
        <v>38</v>
      </c>
      <c r="X69" s="51" t="s">
        <v>68</v>
      </c>
      <c r="Y69" s="15" t="s">
        <v>52</v>
      </c>
      <c r="Z69" s="16" t="s">
        <v>49</v>
      </c>
      <c r="AA69" s="29"/>
      <c r="AB69" s="29"/>
      <c r="AC69" s="30"/>
    </row>
    <row r="70" spans="1:1025" ht="96" customHeight="1" x14ac:dyDescent="0.25">
      <c r="A70" s="85">
        <v>57</v>
      </c>
      <c r="B70" s="33" t="str">
        <f>HYPERLINK("http://www.isj-sanu.rs/nas-jezik.html","Наш језик")</f>
        <v>Наш језик</v>
      </c>
      <c r="C70" s="27" t="s">
        <v>179</v>
      </c>
      <c r="D70" s="27" t="s">
        <v>185</v>
      </c>
      <c r="E70" s="20" t="s">
        <v>33</v>
      </c>
      <c r="F70" s="9" t="s">
        <v>46</v>
      </c>
      <c r="G70" s="9" t="s">
        <v>46</v>
      </c>
      <c r="H70" s="11" t="s">
        <v>47</v>
      </c>
      <c r="I70" s="11" t="s">
        <v>47</v>
      </c>
      <c r="J70" s="12" t="s">
        <v>47</v>
      </c>
      <c r="K70" s="12" t="s">
        <v>46</v>
      </c>
      <c r="L70" s="12" t="s">
        <v>47</v>
      </c>
      <c r="M70" s="12" t="s">
        <v>47</v>
      </c>
      <c r="N70" s="12" t="s">
        <v>47</v>
      </c>
      <c r="O70" s="12" t="s">
        <v>47</v>
      </c>
      <c r="P70" s="12" t="s">
        <v>46</v>
      </c>
      <c r="Q70" s="12" t="s">
        <v>46</v>
      </c>
      <c r="R70" s="12" t="s">
        <v>46</v>
      </c>
      <c r="S70" s="12" t="s">
        <v>49</v>
      </c>
      <c r="T70" s="28">
        <v>1932</v>
      </c>
      <c r="U70" s="28" t="s">
        <v>186</v>
      </c>
      <c r="V70" s="28" t="s">
        <v>187</v>
      </c>
      <c r="W70" s="51" t="s">
        <v>42</v>
      </c>
      <c r="X70" s="51" t="s">
        <v>132</v>
      </c>
      <c r="Y70" s="15" t="s">
        <v>52</v>
      </c>
      <c r="Z70" s="16" t="s">
        <v>49</v>
      </c>
      <c r="AA70" s="29"/>
      <c r="AB70" s="29"/>
      <c r="AC70" s="30"/>
    </row>
    <row r="71" spans="1:1025" ht="96" customHeight="1" x14ac:dyDescent="0.25">
      <c r="A71" s="85">
        <v>58</v>
      </c>
      <c r="B71" s="31" t="str">
        <f>HYPERLINK("http://www.worldcat.org/title/onomatoloski-prilozi/oclc/8523334","Ономатолошки прилози")</f>
        <v>Ономатолошки прилози</v>
      </c>
      <c r="C71" s="27" t="s">
        <v>179</v>
      </c>
      <c r="D71" s="8" t="s">
        <v>188</v>
      </c>
      <c r="E71" s="20" t="s">
        <v>33</v>
      </c>
      <c r="F71" s="10" t="s">
        <v>47</v>
      </c>
      <c r="G71" s="10" t="s">
        <v>36</v>
      </c>
      <c r="H71" s="32" t="s">
        <v>47</v>
      </c>
      <c r="I71" s="32" t="s">
        <v>47</v>
      </c>
      <c r="J71" s="22" t="s">
        <v>47</v>
      </c>
      <c r="K71" s="22" t="s">
        <v>46</v>
      </c>
      <c r="L71" s="22" t="s">
        <v>47</v>
      </c>
      <c r="M71" s="22" t="s">
        <v>47</v>
      </c>
      <c r="N71" s="22" t="s">
        <v>47</v>
      </c>
      <c r="O71" s="22" t="s">
        <v>46</v>
      </c>
      <c r="P71" s="22" t="s">
        <v>46</v>
      </c>
      <c r="Q71" s="22" t="s">
        <v>46</v>
      </c>
      <c r="R71" s="22" t="s">
        <v>46</v>
      </c>
      <c r="S71" s="22" t="s">
        <v>46</v>
      </c>
      <c r="T71" s="13">
        <v>1971</v>
      </c>
      <c r="U71" s="13">
        <v>22</v>
      </c>
      <c r="V71" s="52" t="s">
        <v>181</v>
      </c>
      <c r="W71" s="51" t="s">
        <v>42</v>
      </c>
      <c r="X71" s="51" t="s">
        <v>132</v>
      </c>
      <c r="Y71" s="25" t="s">
        <v>52</v>
      </c>
      <c r="Z71" s="34" t="s">
        <v>49</v>
      </c>
      <c r="AA71" s="29"/>
      <c r="AB71" s="29"/>
      <c r="AC71" s="30"/>
    </row>
    <row r="72" spans="1:1025" ht="96" customHeight="1" x14ac:dyDescent="0.25">
      <c r="A72" s="85">
        <v>59</v>
      </c>
      <c r="B72" s="33" t="str">
        <f>HYPERLINK("http://www.maticasrpska.org.rs/category/katalog-izdanja/naucni-casopisi/zbornik-matice-srpske-za-filologiju-i-lingvistiku/","Зборник Матице српске за филологију и лингвистику")</f>
        <v>Зборник Матице српске за филологију и лингвистику</v>
      </c>
      <c r="C72" s="27" t="s">
        <v>179</v>
      </c>
      <c r="D72" s="27" t="s">
        <v>189</v>
      </c>
      <c r="E72" s="20" t="s">
        <v>33</v>
      </c>
      <c r="F72" s="9" t="s">
        <v>47</v>
      </c>
      <c r="G72" s="9" t="s">
        <v>36</v>
      </c>
      <c r="H72" s="11" t="s">
        <v>47</v>
      </c>
      <c r="I72" s="11" t="s">
        <v>47</v>
      </c>
      <c r="J72" s="12" t="s">
        <v>47</v>
      </c>
      <c r="K72" s="12" t="s">
        <v>46</v>
      </c>
      <c r="L72" s="12" t="s">
        <v>47</v>
      </c>
      <c r="M72" s="12" t="s">
        <v>47</v>
      </c>
      <c r="N72" s="12" t="s">
        <v>47</v>
      </c>
      <c r="O72" s="12" t="s">
        <v>46</v>
      </c>
      <c r="P72" s="12" t="s">
        <v>46</v>
      </c>
      <c r="Q72" s="12" t="s">
        <v>46</v>
      </c>
      <c r="R72" s="12" t="s">
        <v>46</v>
      </c>
      <c r="S72" s="12" t="s">
        <v>49</v>
      </c>
      <c r="T72" s="28">
        <v>1957</v>
      </c>
      <c r="U72" s="28" t="s">
        <v>190</v>
      </c>
      <c r="V72" s="28" t="s">
        <v>191</v>
      </c>
      <c r="W72" s="51" t="s">
        <v>38</v>
      </c>
      <c r="X72" s="51" t="s">
        <v>68</v>
      </c>
      <c r="Y72" s="15" t="s">
        <v>52</v>
      </c>
      <c r="Z72" s="16" t="s">
        <v>49</v>
      </c>
      <c r="AA72" s="29"/>
      <c r="AB72" s="29"/>
      <c r="AC72" s="30"/>
    </row>
    <row r="73" spans="1:1025" ht="96" customHeight="1" x14ac:dyDescent="0.25">
      <c r="A73" s="85">
        <v>60</v>
      </c>
      <c r="B73" s="33" t="str">
        <f>HYPERLINK("http://www.worldcat.org/title/studije-srpske-i-slovenske-serija-1-srpski-jezik/oclc/67229367","Српски језик, студије српске и словенске")</f>
        <v>Српски језик, студије српске и словенске</v>
      </c>
      <c r="C73" s="27" t="s">
        <v>179</v>
      </c>
      <c r="D73" s="27" t="s">
        <v>192</v>
      </c>
      <c r="E73" s="20" t="s">
        <v>33</v>
      </c>
      <c r="F73" s="9" t="s">
        <v>47</v>
      </c>
      <c r="G73" s="9" t="s">
        <v>36</v>
      </c>
      <c r="H73" s="11" t="s">
        <v>47</v>
      </c>
      <c r="I73" s="11" t="s">
        <v>47</v>
      </c>
      <c r="J73" s="12" t="s">
        <v>47</v>
      </c>
      <c r="K73" s="12" t="s">
        <v>46</v>
      </c>
      <c r="L73" s="12" t="s">
        <v>47</v>
      </c>
      <c r="M73" s="12" t="s">
        <v>47</v>
      </c>
      <c r="N73" s="12" t="s">
        <v>47</v>
      </c>
      <c r="O73" s="12" t="s">
        <v>46</v>
      </c>
      <c r="P73" s="12" t="s">
        <v>46</v>
      </c>
      <c r="Q73" s="12" t="s">
        <v>46</v>
      </c>
      <c r="R73" s="12" t="s">
        <v>46</v>
      </c>
      <c r="S73" s="12" t="s">
        <v>49</v>
      </c>
      <c r="T73" s="28">
        <v>1996</v>
      </c>
      <c r="U73" s="28">
        <v>21</v>
      </c>
      <c r="V73" s="28">
        <v>1</v>
      </c>
      <c r="W73" s="51" t="s">
        <v>38</v>
      </c>
      <c r="X73" s="51" t="s">
        <v>68</v>
      </c>
      <c r="Y73" s="15" t="s">
        <v>52</v>
      </c>
      <c r="Z73" s="16" t="s">
        <v>49</v>
      </c>
      <c r="AA73" s="29"/>
      <c r="AB73" s="29"/>
      <c r="AC73" s="30"/>
    </row>
    <row r="74" spans="1:1025" ht="36" customHeight="1" x14ac:dyDescent="0.25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</row>
    <row r="75" spans="1:1025" ht="96" customHeight="1" x14ac:dyDescent="0.25">
      <c r="A75" s="85">
        <v>69</v>
      </c>
      <c r="B75" s="33" t="str">
        <f>HYPERLINK("http://www.movoznavstvo.org.ua/","Мовознавство : науково-теоретичний журнал ")</f>
        <v xml:space="preserve">Мовознавство : науково-теоретичний журнал </v>
      </c>
      <c r="C75" s="27" t="s">
        <v>209</v>
      </c>
      <c r="D75" s="27" t="s">
        <v>210</v>
      </c>
      <c r="E75" s="27" t="s">
        <v>211</v>
      </c>
      <c r="F75" s="9" t="s">
        <v>47</v>
      </c>
      <c r="G75" s="9" t="s">
        <v>47</v>
      </c>
      <c r="H75" s="11" t="s">
        <v>47</v>
      </c>
      <c r="I75" s="11" t="s">
        <v>52</v>
      </c>
      <c r="J75" s="12" t="s">
        <v>47</v>
      </c>
      <c r="K75" s="12" t="s">
        <v>46</v>
      </c>
      <c r="L75" s="12" t="s">
        <v>47</v>
      </c>
      <c r="M75" s="12" t="s">
        <v>47</v>
      </c>
      <c r="N75" s="12" t="s">
        <v>47</v>
      </c>
      <c r="O75" s="12" t="s">
        <v>46</v>
      </c>
      <c r="P75" s="12" t="s">
        <v>46</v>
      </c>
      <c r="Q75" s="12" t="s">
        <v>46</v>
      </c>
      <c r="R75" s="12" t="s">
        <v>46</v>
      </c>
      <c r="S75" s="12" t="s">
        <v>49</v>
      </c>
      <c r="T75" s="28">
        <v>1967</v>
      </c>
      <c r="U75" s="28" t="s">
        <v>212</v>
      </c>
      <c r="V75" s="28">
        <v>6</v>
      </c>
      <c r="W75" s="14" t="s">
        <v>38</v>
      </c>
      <c r="X75" s="14" t="s">
        <v>64</v>
      </c>
      <c r="Y75" s="15" t="s">
        <v>34</v>
      </c>
      <c r="Z75" s="16" t="s">
        <v>34</v>
      </c>
      <c r="AA75" s="29"/>
      <c r="AB75" s="29"/>
      <c r="AC75" s="30"/>
    </row>
    <row r="76" spans="1:1025" ht="116.25" customHeight="1" x14ac:dyDescent="0.25">
      <c r="A76" s="85">
        <v>70</v>
      </c>
      <c r="B76" s="33" t="str">
        <f>HYPERLINK("https://apultp.jimdo.com/","Актуальні проблеми української лінгвістики : теорія та практика : збірник наукових праць")</f>
        <v>Актуальні проблеми української лінгвістики : теорія та практика : збірник наукових праць</v>
      </c>
      <c r="C76" s="27" t="s">
        <v>209</v>
      </c>
      <c r="D76" s="27" t="s">
        <v>213</v>
      </c>
      <c r="E76" s="27" t="s">
        <v>33</v>
      </c>
      <c r="F76" s="9" t="s">
        <v>49</v>
      </c>
      <c r="G76" s="9" t="s">
        <v>49</v>
      </c>
      <c r="H76" s="11" t="s">
        <v>52</v>
      </c>
      <c r="I76" s="11" t="s">
        <v>52</v>
      </c>
      <c r="J76" s="12" t="s">
        <v>52</v>
      </c>
      <c r="K76" s="12" t="s">
        <v>46</v>
      </c>
      <c r="L76" s="12" t="s">
        <v>52</v>
      </c>
      <c r="M76" s="12" t="s">
        <v>52</v>
      </c>
      <c r="N76" s="12" t="s">
        <v>47</v>
      </c>
      <c r="O76" s="12" t="s">
        <v>46</v>
      </c>
      <c r="P76" s="12" t="s">
        <v>46</v>
      </c>
      <c r="Q76" s="12" t="s">
        <v>49</v>
      </c>
      <c r="R76" s="12" t="s">
        <v>46</v>
      </c>
      <c r="S76" s="12" t="s">
        <v>49</v>
      </c>
      <c r="T76" s="28">
        <v>2000</v>
      </c>
      <c r="U76" s="28"/>
      <c r="V76" s="28"/>
      <c r="W76" s="14" t="s">
        <v>42</v>
      </c>
      <c r="X76" s="14" t="s">
        <v>214</v>
      </c>
      <c r="Y76" s="15" t="s">
        <v>52</v>
      </c>
      <c r="Z76" s="16" t="s">
        <v>52</v>
      </c>
      <c r="AA76" s="29"/>
      <c r="AB76" s="29"/>
      <c r="AC76" s="30"/>
    </row>
    <row r="77" spans="1:1025" ht="96" customHeight="1" x14ac:dyDescent="0.25">
      <c r="A77" s="85">
        <v>71</v>
      </c>
      <c r="B77" s="33" t="str">
        <f>HYPERLINK("http://www1.nas.gov.ua/INSTITUTES/IUM/E-LIBRARY/UKRAJINSKA-MOVA","Українська мова : науково-теоретичний журнал")</f>
        <v>Українська мова : науково-теоретичний журнал</v>
      </c>
      <c r="C77" s="27" t="s">
        <v>209</v>
      </c>
      <c r="D77" s="27" t="s">
        <v>215</v>
      </c>
      <c r="E77" s="27" t="s">
        <v>33</v>
      </c>
      <c r="F77" s="9" t="s">
        <v>49</v>
      </c>
      <c r="G77" s="9" t="s">
        <v>49</v>
      </c>
      <c r="H77" s="11" t="s">
        <v>52</v>
      </c>
      <c r="I77" s="11" t="s">
        <v>52</v>
      </c>
      <c r="J77" s="12" t="s">
        <v>52</v>
      </c>
      <c r="K77" s="12" t="s">
        <v>46</v>
      </c>
      <c r="L77" s="12" t="s">
        <v>52</v>
      </c>
      <c r="M77" s="12" t="s">
        <v>52</v>
      </c>
      <c r="N77" s="12" t="s">
        <v>52</v>
      </c>
      <c r="O77" s="12" t="s">
        <v>47</v>
      </c>
      <c r="P77" s="12" t="s">
        <v>46</v>
      </c>
      <c r="Q77" s="12" t="s">
        <v>49</v>
      </c>
      <c r="R77" s="12" t="s">
        <v>46</v>
      </c>
      <c r="S77" s="12" t="s">
        <v>49</v>
      </c>
      <c r="T77" s="28">
        <v>2001</v>
      </c>
      <c r="U77" s="28">
        <v>60</v>
      </c>
      <c r="V77" s="28">
        <v>4</v>
      </c>
      <c r="W77" s="14" t="s">
        <v>42</v>
      </c>
      <c r="X77" s="14" t="s">
        <v>132</v>
      </c>
      <c r="Y77" s="15" t="s">
        <v>34</v>
      </c>
      <c r="Z77" s="16" t="s">
        <v>34</v>
      </c>
      <c r="AA77" s="29"/>
      <c r="AB77" s="29"/>
      <c r="AC77" s="30"/>
    </row>
    <row r="78" spans="1:1025" s="123" customFormat="1" ht="33" customHeight="1" x14ac:dyDescent="0.25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122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2"/>
      <c r="GL78" s="122"/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2"/>
      <c r="GZ78" s="122"/>
      <c r="HA78" s="122"/>
      <c r="HB78" s="122"/>
      <c r="HC78" s="122"/>
      <c r="HD78" s="122"/>
      <c r="HE78" s="122"/>
      <c r="HF78" s="122"/>
      <c r="HG78" s="122"/>
      <c r="HH78" s="122"/>
      <c r="HI78" s="122"/>
      <c r="HJ78" s="122"/>
      <c r="HK78" s="122"/>
      <c r="HL78" s="122"/>
      <c r="HM78" s="122"/>
      <c r="HN78" s="122"/>
      <c r="HO78" s="122"/>
      <c r="HP78" s="122"/>
      <c r="HQ78" s="122"/>
      <c r="HR78" s="122"/>
      <c r="HS78" s="122"/>
      <c r="HT78" s="122"/>
      <c r="HU78" s="122"/>
      <c r="HV78" s="122"/>
      <c r="HW78" s="122"/>
      <c r="HX78" s="122"/>
      <c r="HY78" s="122"/>
      <c r="HZ78" s="122"/>
      <c r="IA78" s="122"/>
      <c r="IB78" s="122"/>
      <c r="IC78" s="122"/>
      <c r="ID78" s="122"/>
      <c r="IE78" s="122"/>
      <c r="IF78" s="122"/>
      <c r="IG78" s="122"/>
      <c r="IH78" s="122"/>
      <c r="II78" s="122"/>
      <c r="IJ78" s="122"/>
      <c r="IK78" s="122"/>
      <c r="IL78" s="122"/>
      <c r="IM78" s="122"/>
      <c r="IN78" s="122"/>
      <c r="IO78" s="122"/>
      <c r="IP78" s="122"/>
      <c r="IQ78" s="122"/>
      <c r="IR78" s="122"/>
      <c r="IS78" s="122"/>
      <c r="IT78" s="122"/>
      <c r="IU78" s="122"/>
      <c r="IV78" s="122"/>
      <c r="IW78" s="122"/>
      <c r="IX78" s="122"/>
      <c r="IY78" s="122"/>
      <c r="IZ78" s="122"/>
      <c r="JA78" s="122"/>
      <c r="JB78" s="122"/>
      <c r="JC78" s="122"/>
      <c r="JD78" s="122"/>
      <c r="JE78" s="122"/>
      <c r="JF78" s="122"/>
      <c r="JG78" s="122"/>
      <c r="JH78" s="122"/>
      <c r="JI78" s="122"/>
      <c r="JJ78" s="122"/>
      <c r="JK78" s="122"/>
      <c r="JL78" s="122"/>
      <c r="JM78" s="122"/>
      <c r="JN78" s="122"/>
      <c r="JO78" s="122"/>
      <c r="JP78" s="122"/>
      <c r="JQ78" s="122"/>
      <c r="JR78" s="122"/>
      <c r="JS78" s="122"/>
      <c r="JT78" s="122"/>
      <c r="JU78" s="122"/>
      <c r="JV78" s="122"/>
      <c r="JW78" s="122"/>
      <c r="JX78" s="122"/>
      <c r="JY78" s="122"/>
      <c r="JZ78" s="122"/>
      <c r="KA78" s="122"/>
      <c r="KB78" s="122"/>
      <c r="KC78" s="122"/>
      <c r="KD78" s="122"/>
      <c r="KE78" s="122"/>
      <c r="KF78" s="122"/>
      <c r="KG78" s="122"/>
      <c r="KH78" s="122"/>
      <c r="KI78" s="122"/>
      <c r="KJ78" s="122"/>
      <c r="KK78" s="122"/>
      <c r="KL78" s="122"/>
      <c r="KM78" s="122"/>
      <c r="KN78" s="122"/>
      <c r="KO78" s="122"/>
      <c r="KP78" s="122"/>
      <c r="KQ78" s="122"/>
      <c r="KR78" s="122"/>
      <c r="KS78" s="122"/>
      <c r="KT78" s="122"/>
      <c r="KU78" s="122"/>
      <c r="KV78" s="122"/>
      <c r="KW78" s="122"/>
      <c r="KX78" s="122"/>
      <c r="KY78" s="122"/>
      <c r="KZ78" s="122"/>
      <c r="LA78" s="122"/>
      <c r="LB78" s="122"/>
      <c r="LC78" s="122"/>
      <c r="LD78" s="122"/>
      <c r="LE78" s="122"/>
      <c r="LF78" s="122"/>
      <c r="LG78" s="122"/>
      <c r="LH78" s="122"/>
      <c r="LI78" s="122"/>
      <c r="LJ78" s="122"/>
      <c r="LK78" s="122"/>
      <c r="LL78" s="122"/>
      <c r="LM78" s="122"/>
      <c r="LN78" s="122"/>
      <c r="LO78" s="122"/>
      <c r="LP78" s="122"/>
      <c r="LQ78" s="122"/>
      <c r="LR78" s="122"/>
      <c r="LS78" s="122"/>
      <c r="LT78" s="122"/>
      <c r="LU78" s="122"/>
      <c r="LV78" s="122"/>
      <c r="LW78" s="122"/>
      <c r="LX78" s="122"/>
      <c r="LY78" s="122"/>
      <c r="LZ78" s="122"/>
      <c r="MA78" s="122"/>
      <c r="MB78" s="122"/>
      <c r="MC78" s="122"/>
      <c r="MD78" s="122"/>
      <c r="ME78" s="122"/>
      <c r="MF78" s="122"/>
      <c r="MG78" s="122"/>
      <c r="MH78" s="122"/>
      <c r="MI78" s="122"/>
      <c r="MJ78" s="122"/>
      <c r="MK78" s="122"/>
      <c r="ML78" s="122"/>
      <c r="MM78" s="122"/>
      <c r="MN78" s="122"/>
      <c r="MO78" s="122"/>
      <c r="MP78" s="122"/>
      <c r="MQ78" s="122"/>
      <c r="MR78" s="122"/>
      <c r="MS78" s="122"/>
      <c r="MT78" s="122"/>
      <c r="MU78" s="122"/>
      <c r="MV78" s="122"/>
      <c r="MW78" s="122"/>
      <c r="MX78" s="122"/>
      <c r="MY78" s="122"/>
      <c r="MZ78" s="122"/>
      <c r="NA78" s="122"/>
      <c r="NB78" s="122"/>
      <c r="NC78" s="122"/>
      <c r="ND78" s="122"/>
      <c r="NE78" s="122"/>
      <c r="NF78" s="122"/>
      <c r="NG78" s="122"/>
      <c r="NH78" s="122"/>
      <c r="NI78" s="122"/>
      <c r="NJ78" s="122"/>
      <c r="NK78" s="122"/>
      <c r="NL78" s="122"/>
      <c r="NM78" s="122"/>
      <c r="NN78" s="122"/>
      <c r="NO78" s="122"/>
      <c r="NP78" s="122"/>
      <c r="NQ78" s="122"/>
      <c r="NR78" s="122"/>
      <c r="NS78" s="122"/>
      <c r="NT78" s="122"/>
      <c r="NU78" s="122"/>
      <c r="NV78" s="122"/>
      <c r="NW78" s="122"/>
      <c r="NX78" s="122"/>
      <c r="NY78" s="122"/>
      <c r="NZ78" s="122"/>
      <c r="OA78" s="122"/>
      <c r="OB78" s="122"/>
      <c r="OC78" s="122"/>
      <c r="OD78" s="122"/>
      <c r="OE78" s="122"/>
      <c r="OF78" s="122"/>
      <c r="OG78" s="122"/>
      <c r="OH78" s="122"/>
      <c r="OI78" s="122"/>
      <c r="OJ78" s="122"/>
      <c r="OK78" s="122"/>
      <c r="OL78" s="122"/>
      <c r="OM78" s="122"/>
      <c r="ON78" s="122"/>
      <c r="OO78" s="122"/>
      <c r="OP78" s="122"/>
      <c r="OQ78" s="122"/>
      <c r="OR78" s="122"/>
      <c r="OS78" s="122"/>
      <c r="OT78" s="122"/>
      <c r="OU78" s="122"/>
      <c r="OV78" s="122"/>
      <c r="OW78" s="122"/>
      <c r="OX78" s="122"/>
      <c r="OY78" s="122"/>
      <c r="OZ78" s="122"/>
      <c r="PA78" s="122"/>
      <c r="PB78" s="122"/>
      <c r="PC78" s="122"/>
      <c r="PD78" s="122"/>
      <c r="PE78" s="122"/>
      <c r="PF78" s="122"/>
      <c r="PG78" s="122"/>
      <c r="PH78" s="122"/>
      <c r="PI78" s="122"/>
      <c r="PJ78" s="122"/>
      <c r="PK78" s="122"/>
      <c r="PL78" s="122"/>
      <c r="PM78" s="122"/>
      <c r="PN78" s="122"/>
      <c r="PO78" s="122"/>
      <c r="PP78" s="122"/>
      <c r="PQ78" s="122"/>
      <c r="PR78" s="122"/>
      <c r="PS78" s="122"/>
      <c r="PT78" s="122"/>
      <c r="PU78" s="122"/>
      <c r="PV78" s="122"/>
      <c r="PW78" s="122"/>
      <c r="PX78" s="122"/>
      <c r="PY78" s="122"/>
      <c r="PZ78" s="122"/>
      <c r="QA78" s="122"/>
      <c r="QB78" s="122"/>
      <c r="QC78" s="122"/>
      <c r="QD78" s="122"/>
      <c r="QE78" s="122"/>
      <c r="QF78" s="122"/>
      <c r="QG78" s="122"/>
      <c r="QH78" s="122"/>
      <c r="QI78" s="122"/>
      <c r="QJ78" s="122"/>
      <c r="QK78" s="122"/>
      <c r="QL78" s="122"/>
      <c r="QM78" s="122"/>
      <c r="QN78" s="122"/>
      <c r="QO78" s="122"/>
      <c r="QP78" s="122"/>
      <c r="QQ78" s="122"/>
      <c r="QR78" s="122"/>
      <c r="QS78" s="122"/>
      <c r="QT78" s="122"/>
      <c r="QU78" s="122"/>
      <c r="QV78" s="122"/>
      <c r="QW78" s="122"/>
      <c r="QX78" s="122"/>
      <c r="QY78" s="122"/>
      <c r="QZ78" s="122"/>
      <c r="RA78" s="122"/>
      <c r="RB78" s="122"/>
      <c r="RC78" s="122"/>
      <c r="RD78" s="122"/>
      <c r="RE78" s="122"/>
      <c r="RF78" s="122"/>
      <c r="RG78" s="122"/>
      <c r="RH78" s="122"/>
      <c r="RI78" s="122"/>
      <c r="RJ78" s="122"/>
      <c r="RK78" s="122"/>
      <c r="RL78" s="122"/>
      <c r="RM78" s="122"/>
      <c r="RN78" s="122"/>
      <c r="RO78" s="122"/>
      <c r="RP78" s="122"/>
      <c r="RQ78" s="122"/>
      <c r="RR78" s="122"/>
      <c r="RS78" s="122"/>
      <c r="RT78" s="122"/>
      <c r="RU78" s="122"/>
      <c r="RV78" s="122"/>
      <c r="RW78" s="122"/>
      <c r="RX78" s="122"/>
      <c r="RY78" s="122"/>
      <c r="RZ78" s="122"/>
      <c r="SA78" s="122"/>
      <c r="SB78" s="122"/>
      <c r="SC78" s="122"/>
      <c r="SD78" s="122"/>
      <c r="SE78" s="122"/>
      <c r="SF78" s="122"/>
      <c r="SG78" s="122"/>
      <c r="SH78" s="122"/>
      <c r="SI78" s="122"/>
      <c r="SJ78" s="122"/>
      <c r="SK78" s="122"/>
      <c r="SL78" s="122"/>
      <c r="SM78" s="122"/>
      <c r="SN78" s="122"/>
      <c r="SO78" s="122"/>
      <c r="SP78" s="122"/>
      <c r="SQ78" s="122"/>
      <c r="SR78" s="122"/>
      <c r="SS78" s="122"/>
      <c r="ST78" s="122"/>
      <c r="SU78" s="122"/>
      <c r="SV78" s="122"/>
      <c r="SW78" s="122"/>
      <c r="SX78" s="122"/>
      <c r="SY78" s="122"/>
      <c r="SZ78" s="122"/>
      <c r="TA78" s="122"/>
      <c r="TB78" s="122"/>
      <c r="TC78" s="122"/>
      <c r="TD78" s="122"/>
      <c r="TE78" s="122"/>
      <c r="TF78" s="122"/>
      <c r="TG78" s="122"/>
      <c r="TH78" s="122"/>
      <c r="TI78" s="122"/>
      <c r="TJ78" s="122"/>
      <c r="TK78" s="122"/>
      <c r="TL78" s="122"/>
      <c r="TM78" s="122"/>
      <c r="TN78" s="122"/>
      <c r="TO78" s="122"/>
      <c r="TP78" s="122"/>
      <c r="TQ78" s="122"/>
      <c r="TR78" s="122"/>
      <c r="TS78" s="122"/>
      <c r="TT78" s="122"/>
      <c r="TU78" s="122"/>
      <c r="TV78" s="122"/>
      <c r="TW78" s="122"/>
      <c r="TX78" s="122"/>
      <c r="TY78" s="122"/>
      <c r="TZ78" s="122"/>
      <c r="UA78" s="122"/>
      <c r="UB78" s="122"/>
      <c r="UC78" s="122"/>
      <c r="UD78" s="122"/>
      <c r="UE78" s="122"/>
      <c r="UF78" s="122"/>
      <c r="UG78" s="122"/>
      <c r="UH78" s="122"/>
      <c r="UI78" s="122"/>
      <c r="UJ78" s="122"/>
      <c r="UK78" s="122"/>
      <c r="UL78" s="122"/>
      <c r="UM78" s="122"/>
      <c r="UN78" s="122"/>
      <c r="UO78" s="122"/>
      <c r="UP78" s="122"/>
      <c r="UQ78" s="122"/>
      <c r="UR78" s="122"/>
      <c r="US78" s="122"/>
      <c r="UT78" s="122"/>
      <c r="UU78" s="122"/>
      <c r="UV78" s="122"/>
      <c r="UW78" s="122"/>
      <c r="UX78" s="122"/>
      <c r="UY78" s="122"/>
      <c r="UZ78" s="122"/>
      <c r="VA78" s="122"/>
      <c r="VB78" s="122"/>
      <c r="VC78" s="122"/>
      <c r="VD78" s="122"/>
      <c r="VE78" s="122"/>
      <c r="VF78" s="122"/>
      <c r="VG78" s="122"/>
      <c r="VH78" s="122"/>
      <c r="VI78" s="122"/>
      <c r="VJ78" s="122"/>
      <c r="VK78" s="122"/>
      <c r="VL78" s="122"/>
      <c r="VM78" s="122"/>
      <c r="VN78" s="122"/>
      <c r="VO78" s="122"/>
      <c r="VP78" s="122"/>
      <c r="VQ78" s="122"/>
      <c r="VR78" s="122"/>
      <c r="VS78" s="122"/>
      <c r="VT78" s="122"/>
      <c r="VU78" s="122"/>
      <c r="VV78" s="122"/>
      <c r="VW78" s="122"/>
      <c r="VX78" s="122"/>
      <c r="VY78" s="122"/>
      <c r="VZ78" s="122"/>
      <c r="WA78" s="122"/>
      <c r="WB78" s="122"/>
      <c r="WC78" s="122"/>
      <c r="WD78" s="122"/>
      <c r="WE78" s="122"/>
      <c r="WF78" s="122"/>
      <c r="WG78" s="122"/>
      <c r="WH78" s="122"/>
      <c r="WI78" s="122"/>
      <c r="WJ78" s="122"/>
      <c r="WK78" s="122"/>
      <c r="WL78" s="122"/>
      <c r="WM78" s="122"/>
      <c r="WN78" s="122"/>
      <c r="WO78" s="122"/>
      <c r="WP78" s="122"/>
      <c r="WQ78" s="122"/>
      <c r="WR78" s="122"/>
      <c r="WS78" s="122"/>
      <c r="WT78" s="122"/>
      <c r="WU78" s="122"/>
      <c r="WV78" s="122"/>
      <c r="WW78" s="122"/>
      <c r="WX78" s="122"/>
      <c r="WY78" s="122"/>
      <c r="WZ78" s="122"/>
      <c r="XA78" s="122"/>
      <c r="XB78" s="122"/>
      <c r="XC78" s="122"/>
      <c r="XD78" s="122"/>
      <c r="XE78" s="122"/>
      <c r="XF78" s="122"/>
      <c r="XG78" s="122"/>
      <c r="XH78" s="122"/>
      <c r="XI78" s="122"/>
      <c r="XJ78" s="122"/>
      <c r="XK78" s="122"/>
      <c r="XL78" s="122"/>
      <c r="XM78" s="122"/>
      <c r="XN78" s="122"/>
      <c r="XO78" s="122"/>
      <c r="XP78" s="122"/>
      <c r="XQ78" s="122"/>
      <c r="XR78" s="122"/>
      <c r="XS78" s="122"/>
      <c r="XT78" s="122"/>
      <c r="XU78" s="122"/>
      <c r="XV78" s="122"/>
      <c r="XW78" s="122"/>
      <c r="XX78" s="122"/>
      <c r="XY78" s="122"/>
      <c r="XZ78" s="122"/>
      <c r="YA78" s="122"/>
      <c r="YB78" s="122"/>
      <c r="YC78" s="122"/>
      <c r="YD78" s="122"/>
      <c r="YE78" s="122"/>
      <c r="YF78" s="122"/>
      <c r="YG78" s="122"/>
      <c r="YH78" s="122"/>
      <c r="YI78" s="122"/>
      <c r="YJ78" s="122"/>
      <c r="YK78" s="122"/>
      <c r="YL78" s="122"/>
      <c r="YM78" s="122"/>
      <c r="YN78" s="122"/>
      <c r="YO78" s="122"/>
      <c r="YP78" s="122"/>
      <c r="YQ78" s="122"/>
      <c r="YR78" s="122"/>
      <c r="YS78" s="122"/>
      <c r="YT78" s="122"/>
      <c r="YU78" s="122"/>
      <c r="YV78" s="122"/>
      <c r="YW78" s="122"/>
      <c r="YX78" s="122"/>
      <c r="YY78" s="122"/>
      <c r="YZ78" s="122"/>
      <c r="ZA78" s="122"/>
      <c r="ZB78" s="122"/>
      <c r="ZC78" s="122"/>
      <c r="ZD78" s="122"/>
      <c r="ZE78" s="122"/>
      <c r="ZF78" s="122"/>
      <c r="ZG78" s="122"/>
      <c r="ZH78" s="122"/>
      <c r="ZI78" s="122"/>
      <c r="ZJ78" s="122"/>
      <c r="ZK78" s="122"/>
      <c r="ZL78" s="122"/>
      <c r="ZM78" s="122"/>
      <c r="ZN78" s="122"/>
      <c r="ZO78" s="122"/>
      <c r="ZP78" s="122"/>
      <c r="ZQ78" s="122"/>
      <c r="ZR78" s="122"/>
      <c r="ZS78" s="122"/>
      <c r="ZT78" s="122"/>
      <c r="ZU78" s="122"/>
      <c r="ZV78" s="122"/>
      <c r="ZW78" s="122"/>
      <c r="ZX78" s="122"/>
      <c r="ZY78" s="122"/>
      <c r="ZZ78" s="122"/>
      <c r="AAA78" s="122"/>
      <c r="AAB78" s="122"/>
      <c r="AAC78" s="122"/>
      <c r="AAD78" s="122"/>
      <c r="AAE78" s="122"/>
      <c r="AAF78" s="122"/>
      <c r="AAG78" s="122"/>
      <c r="AAH78" s="122"/>
      <c r="AAI78" s="122"/>
      <c r="AAJ78" s="122"/>
      <c r="AAK78" s="122"/>
      <c r="AAL78" s="122"/>
      <c r="AAM78" s="122"/>
      <c r="AAN78" s="122"/>
      <c r="AAO78" s="122"/>
      <c r="AAP78" s="122"/>
      <c r="AAQ78" s="122"/>
      <c r="AAR78" s="122"/>
      <c r="AAS78" s="122"/>
      <c r="AAT78" s="122"/>
      <c r="AAU78" s="122"/>
      <c r="AAV78" s="122"/>
      <c r="AAW78" s="122"/>
      <c r="AAX78" s="122"/>
      <c r="AAY78" s="122"/>
      <c r="AAZ78" s="122"/>
      <c r="ABA78" s="122"/>
      <c r="ABB78" s="122"/>
      <c r="ABC78" s="122"/>
      <c r="ABD78" s="122"/>
      <c r="ABE78" s="122"/>
      <c r="ABF78" s="122"/>
      <c r="ABG78" s="122"/>
      <c r="ABH78" s="122"/>
      <c r="ABI78" s="122"/>
      <c r="ABJ78" s="122"/>
      <c r="ABK78" s="122"/>
      <c r="ABL78" s="122"/>
      <c r="ABM78" s="122"/>
      <c r="ABN78" s="122"/>
      <c r="ABO78" s="122"/>
      <c r="ABP78" s="122"/>
      <c r="ABQ78" s="122"/>
      <c r="ABR78" s="122"/>
      <c r="ABS78" s="122"/>
      <c r="ABT78" s="122"/>
      <c r="ABU78" s="122"/>
      <c r="ABV78" s="122"/>
      <c r="ABW78" s="122"/>
      <c r="ABX78" s="122"/>
      <c r="ABY78" s="122"/>
      <c r="ABZ78" s="122"/>
      <c r="ACA78" s="122"/>
      <c r="ACB78" s="122"/>
      <c r="ACC78" s="122"/>
      <c r="ACD78" s="122"/>
      <c r="ACE78" s="122"/>
      <c r="ACF78" s="122"/>
      <c r="ACG78" s="122"/>
      <c r="ACH78" s="122"/>
      <c r="ACI78" s="122"/>
      <c r="ACJ78" s="122"/>
      <c r="ACK78" s="122"/>
      <c r="ACL78" s="122"/>
      <c r="ACM78" s="122"/>
      <c r="ACN78" s="122"/>
      <c r="ACO78" s="122"/>
      <c r="ACP78" s="122"/>
      <c r="ACQ78" s="122"/>
      <c r="ACR78" s="122"/>
      <c r="ACS78" s="122"/>
      <c r="ACT78" s="122"/>
      <c r="ACU78" s="122"/>
      <c r="ACV78" s="122"/>
      <c r="ACW78" s="122"/>
      <c r="ACX78" s="122"/>
      <c r="ACY78" s="122"/>
      <c r="ACZ78" s="122"/>
      <c r="ADA78" s="122"/>
      <c r="ADB78" s="122"/>
      <c r="ADC78" s="122"/>
      <c r="ADD78" s="122"/>
      <c r="ADE78" s="122"/>
      <c r="ADF78" s="122"/>
      <c r="ADG78" s="122"/>
      <c r="ADH78" s="122"/>
      <c r="ADI78" s="122"/>
      <c r="ADJ78" s="122"/>
      <c r="ADK78" s="122"/>
      <c r="ADL78" s="122"/>
      <c r="ADM78" s="122"/>
      <c r="ADN78" s="122"/>
      <c r="ADO78" s="122"/>
      <c r="ADP78" s="122"/>
      <c r="ADQ78" s="122"/>
      <c r="ADR78" s="122"/>
      <c r="ADS78" s="122"/>
      <c r="ADT78" s="122"/>
      <c r="ADU78" s="122"/>
      <c r="ADV78" s="122"/>
      <c r="ADW78" s="122"/>
      <c r="ADX78" s="122"/>
      <c r="ADY78" s="122"/>
      <c r="ADZ78" s="122"/>
      <c r="AEA78" s="122"/>
      <c r="AEB78" s="122"/>
      <c r="AEC78" s="122"/>
      <c r="AED78" s="122"/>
      <c r="AEE78" s="122"/>
      <c r="AEF78" s="122"/>
      <c r="AEG78" s="122"/>
      <c r="AEH78" s="122"/>
      <c r="AEI78" s="122"/>
      <c r="AEJ78" s="122"/>
      <c r="AEK78" s="122"/>
      <c r="AEL78" s="122"/>
      <c r="AEM78" s="122"/>
      <c r="AEN78" s="122"/>
      <c r="AEO78" s="122"/>
      <c r="AEP78" s="122"/>
      <c r="AEQ78" s="122"/>
      <c r="AER78" s="122"/>
      <c r="AES78" s="122"/>
      <c r="AET78" s="122"/>
      <c r="AEU78" s="122"/>
      <c r="AEV78" s="122"/>
      <c r="AEW78" s="122"/>
      <c r="AEX78" s="122"/>
      <c r="AEY78" s="122"/>
      <c r="AEZ78" s="122"/>
      <c r="AFA78" s="122"/>
      <c r="AFB78" s="122"/>
      <c r="AFC78" s="122"/>
      <c r="AFD78" s="122"/>
      <c r="AFE78" s="122"/>
      <c r="AFF78" s="122"/>
      <c r="AFG78" s="122"/>
      <c r="AFH78" s="122"/>
      <c r="AFI78" s="122"/>
      <c r="AFJ78" s="122"/>
      <c r="AFK78" s="122"/>
      <c r="AFL78" s="122"/>
      <c r="AFM78" s="122"/>
      <c r="AFN78" s="122"/>
      <c r="AFO78" s="122"/>
      <c r="AFP78" s="122"/>
      <c r="AFQ78" s="122"/>
      <c r="AFR78" s="122"/>
      <c r="AFS78" s="122"/>
      <c r="AFT78" s="122"/>
      <c r="AFU78" s="122"/>
      <c r="AFV78" s="122"/>
      <c r="AFW78" s="122"/>
      <c r="AFX78" s="122"/>
      <c r="AFY78" s="122"/>
      <c r="AFZ78" s="122"/>
      <c r="AGA78" s="122"/>
      <c r="AGB78" s="122"/>
      <c r="AGC78" s="122"/>
      <c r="AGD78" s="122"/>
      <c r="AGE78" s="122"/>
      <c r="AGF78" s="122"/>
      <c r="AGG78" s="122"/>
      <c r="AGH78" s="122"/>
      <c r="AGI78" s="122"/>
      <c r="AGJ78" s="122"/>
      <c r="AGK78" s="122"/>
      <c r="AGL78" s="122"/>
      <c r="AGM78" s="122"/>
      <c r="AGN78" s="122"/>
      <c r="AGO78" s="122"/>
      <c r="AGP78" s="122"/>
      <c r="AGQ78" s="122"/>
      <c r="AGR78" s="122"/>
      <c r="AGS78" s="122"/>
      <c r="AGT78" s="122"/>
      <c r="AGU78" s="122"/>
      <c r="AGV78" s="122"/>
      <c r="AGW78" s="122"/>
      <c r="AGX78" s="122"/>
      <c r="AGY78" s="122"/>
      <c r="AGZ78" s="122"/>
      <c r="AHA78" s="122"/>
      <c r="AHB78" s="122"/>
      <c r="AHC78" s="122"/>
      <c r="AHD78" s="122"/>
      <c r="AHE78" s="122"/>
      <c r="AHF78" s="122"/>
      <c r="AHG78" s="122"/>
      <c r="AHH78" s="122"/>
      <c r="AHI78" s="122"/>
      <c r="AHJ78" s="122"/>
      <c r="AHK78" s="122"/>
      <c r="AHL78" s="122"/>
      <c r="AHM78" s="122"/>
      <c r="AHN78" s="122"/>
      <c r="AHO78" s="122"/>
      <c r="AHP78" s="122"/>
      <c r="AHQ78" s="122"/>
      <c r="AHR78" s="122"/>
      <c r="AHS78" s="122"/>
      <c r="AHT78" s="122"/>
      <c r="AHU78" s="122"/>
      <c r="AHV78" s="122"/>
      <c r="AHW78" s="122"/>
      <c r="AHX78" s="122"/>
      <c r="AHY78" s="122"/>
      <c r="AHZ78" s="122"/>
      <c r="AIA78" s="122"/>
      <c r="AIB78" s="122"/>
      <c r="AIC78" s="122"/>
      <c r="AID78" s="122"/>
      <c r="AIE78" s="122"/>
      <c r="AIF78" s="122"/>
      <c r="AIG78" s="122"/>
      <c r="AIH78" s="122"/>
      <c r="AII78" s="122"/>
      <c r="AIJ78" s="122"/>
      <c r="AIK78" s="122"/>
      <c r="AIL78" s="122"/>
      <c r="AIM78" s="122"/>
      <c r="AIN78" s="122"/>
      <c r="AIO78" s="122"/>
      <c r="AIP78" s="122"/>
      <c r="AIQ78" s="122"/>
      <c r="AIR78" s="122"/>
      <c r="AIS78" s="122"/>
      <c r="AIT78" s="122"/>
      <c r="AIU78" s="122"/>
      <c r="AIV78" s="122"/>
      <c r="AIW78" s="122"/>
      <c r="AIX78" s="122"/>
      <c r="AIY78" s="122"/>
      <c r="AIZ78" s="122"/>
      <c r="AJA78" s="122"/>
      <c r="AJB78" s="122"/>
      <c r="AJC78" s="122"/>
      <c r="AJD78" s="122"/>
      <c r="AJE78" s="122"/>
      <c r="AJF78" s="122"/>
      <c r="AJG78" s="122"/>
      <c r="AJH78" s="122"/>
      <c r="AJI78" s="122"/>
      <c r="AJJ78" s="122"/>
      <c r="AJK78" s="122"/>
      <c r="AJL78" s="122"/>
      <c r="AJM78" s="122"/>
      <c r="AJN78" s="122"/>
      <c r="AJO78" s="122"/>
      <c r="AJP78" s="122"/>
      <c r="AJQ78" s="122"/>
      <c r="AJR78" s="122"/>
      <c r="AJS78" s="122"/>
      <c r="AJT78" s="122"/>
      <c r="AJU78" s="122"/>
      <c r="AJV78" s="122"/>
      <c r="AJW78" s="122"/>
      <c r="AJX78" s="122"/>
      <c r="AJY78" s="122"/>
      <c r="AJZ78" s="122"/>
      <c r="AKA78" s="122"/>
      <c r="AKB78" s="122"/>
      <c r="AKC78" s="122"/>
      <c r="AKD78" s="122"/>
      <c r="AKE78" s="122"/>
      <c r="AKF78" s="122"/>
      <c r="AKG78" s="122"/>
      <c r="AKH78" s="122"/>
      <c r="AKI78" s="122"/>
      <c r="AKJ78" s="122"/>
      <c r="AKK78" s="122"/>
      <c r="AKL78" s="122"/>
      <c r="AKM78" s="122"/>
      <c r="AKN78" s="122"/>
      <c r="AKO78" s="122"/>
      <c r="AKP78" s="122"/>
      <c r="AKQ78" s="122"/>
      <c r="AKR78" s="122"/>
      <c r="AKS78" s="122"/>
      <c r="AKT78" s="122"/>
      <c r="AKU78" s="122"/>
      <c r="AKV78" s="122"/>
      <c r="AKW78" s="122"/>
      <c r="AKX78" s="122"/>
      <c r="AKY78" s="122"/>
      <c r="AKZ78" s="122"/>
      <c r="ALA78" s="122"/>
      <c r="ALB78" s="122"/>
      <c r="ALC78" s="122"/>
      <c r="ALD78" s="122"/>
      <c r="ALE78" s="122"/>
      <c r="ALF78" s="122"/>
      <c r="ALG78" s="122"/>
      <c r="ALH78" s="122"/>
      <c r="ALI78" s="122"/>
      <c r="ALJ78" s="122"/>
      <c r="ALK78" s="122"/>
      <c r="ALL78" s="122"/>
      <c r="ALM78" s="122"/>
      <c r="ALN78" s="122"/>
      <c r="ALO78" s="122"/>
      <c r="ALP78" s="122"/>
      <c r="ALQ78" s="122"/>
      <c r="ALR78" s="122"/>
      <c r="ALS78" s="122"/>
      <c r="ALT78" s="122"/>
      <c r="ALU78" s="122"/>
      <c r="ALV78" s="122"/>
      <c r="ALW78" s="122"/>
      <c r="ALX78" s="122"/>
      <c r="ALY78" s="122"/>
      <c r="ALZ78" s="122"/>
      <c r="AMA78" s="122"/>
      <c r="AMB78" s="122"/>
      <c r="AMC78" s="122"/>
      <c r="AMD78" s="122"/>
      <c r="AME78" s="122"/>
      <c r="AMF78" s="122"/>
      <c r="AMG78" s="122"/>
      <c r="AMH78" s="122"/>
      <c r="AMI78" s="122"/>
      <c r="AMJ78" s="122"/>
      <c r="AMK78" s="122"/>
    </row>
    <row r="79" spans="1:1025" ht="96" customHeight="1" x14ac:dyDescent="0.25">
      <c r="A79" s="85">
        <v>61</v>
      </c>
      <c r="B79" s="6" t="str">
        <f>HYPERLINK("http://link.springer.com/journal/11185","Russian Linguistics")</f>
        <v>Russian Linguistics</v>
      </c>
      <c r="C79" s="27" t="s">
        <v>193</v>
      </c>
      <c r="D79" s="27" t="s">
        <v>194</v>
      </c>
      <c r="E79" s="27" t="s">
        <v>195</v>
      </c>
      <c r="F79" s="9" t="s">
        <v>47</v>
      </c>
      <c r="G79" s="10" t="s">
        <v>47</v>
      </c>
      <c r="H79" s="11" t="s">
        <v>47</v>
      </c>
      <c r="I79" s="11" t="s">
        <v>47</v>
      </c>
      <c r="J79" s="12" t="s">
        <v>47</v>
      </c>
      <c r="K79" s="12" t="s">
        <v>46</v>
      </c>
      <c r="L79" s="12" t="s">
        <v>46</v>
      </c>
      <c r="M79" s="12" t="s">
        <v>46</v>
      </c>
      <c r="N79" s="12" t="s">
        <v>46</v>
      </c>
      <c r="O79" s="12" t="s">
        <v>46</v>
      </c>
      <c r="P79" s="12" t="s">
        <v>46</v>
      </c>
      <c r="Q79" s="12" t="s">
        <v>46</v>
      </c>
      <c r="R79" s="12" t="s">
        <v>46</v>
      </c>
      <c r="S79" s="12" t="s">
        <v>46</v>
      </c>
      <c r="T79" s="28">
        <v>1974</v>
      </c>
      <c r="U79" s="28">
        <v>109</v>
      </c>
      <c r="V79" s="28">
        <v>3</v>
      </c>
      <c r="W79" s="23" t="s">
        <v>38</v>
      </c>
      <c r="X79" s="14"/>
      <c r="Y79" s="15" t="s">
        <v>52</v>
      </c>
      <c r="Z79" s="16" t="s">
        <v>52</v>
      </c>
      <c r="AA79" s="29"/>
      <c r="AB79" s="29"/>
      <c r="AC79" s="30"/>
    </row>
    <row r="80" spans="1:1025" ht="33" customHeight="1" x14ac:dyDescent="0.25">
      <c r="A80" s="102">
        <v>23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9"/>
    </row>
    <row r="81" spans="1:29" ht="96" customHeight="1" x14ac:dyDescent="0.25">
      <c r="A81" s="85">
        <v>62</v>
      </c>
      <c r="B81" s="33" t="str">
        <f>HYPERLINK("http://hrcak.srce.hr/jezik?lang=en","Jezik: časopis za kulturu hrvatskoga književnog jezika")</f>
        <v>Jezik: časopis za kulturu hrvatskoga književnog jezika</v>
      </c>
      <c r="C81" s="27" t="s">
        <v>196</v>
      </c>
      <c r="D81" s="27" t="s">
        <v>197</v>
      </c>
      <c r="E81" s="27" t="s">
        <v>198</v>
      </c>
      <c r="F81" s="9" t="s">
        <v>46</v>
      </c>
      <c r="G81" s="9" t="s">
        <v>46</v>
      </c>
      <c r="H81" s="11" t="s">
        <v>47</v>
      </c>
      <c r="I81" s="11" t="s">
        <v>47</v>
      </c>
      <c r="J81" s="12" t="s">
        <v>47</v>
      </c>
      <c r="K81" s="12" t="s">
        <v>46</v>
      </c>
      <c r="L81" s="12" t="s">
        <v>47</v>
      </c>
      <c r="M81" s="12" t="s">
        <v>47</v>
      </c>
      <c r="N81" s="12" t="s">
        <v>47</v>
      </c>
      <c r="O81" s="12" t="s">
        <v>46</v>
      </c>
      <c r="P81" s="12" t="s">
        <v>46</v>
      </c>
      <c r="Q81" s="12" t="s">
        <v>46</v>
      </c>
      <c r="R81" s="12" t="s">
        <v>46</v>
      </c>
      <c r="S81" s="12" t="s">
        <v>49</v>
      </c>
      <c r="T81" s="28">
        <v>1952</v>
      </c>
      <c r="U81" s="28">
        <v>65</v>
      </c>
      <c r="V81" s="28">
        <v>5</v>
      </c>
      <c r="W81" s="51" t="s">
        <v>42</v>
      </c>
      <c r="X81" s="51" t="s">
        <v>64</v>
      </c>
      <c r="Y81" s="15" t="s">
        <v>52</v>
      </c>
      <c r="Z81" s="16" t="s">
        <v>52</v>
      </c>
      <c r="AA81" s="29"/>
      <c r="AB81" s="29"/>
      <c r="AC81" s="30"/>
    </row>
    <row r="82" spans="1:29" ht="96" customHeight="1" x14ac:dyDescent="0.25">
      <c r="A82" s="85">
        <v>63</v>
      </c>
      <c r="B82" s="33" t="s">
        <v>220</v>
      </c>
      <c r="C82" s="27" t="s">
        <v>196</v>
      </c>
      <c r="D82" s="27" t="s">
        <v>221</v>
      </c>
      <c r="E82" s="27" t="s">
        <v>222</v>
      </c>
      <c r="F82" s="10" t="s">
        <v>47</v>
      </c>
      <c r="G82" s="10" t="s">
        <v>47</v>
      </c>
      <c r="H82" s="32" t="s">
        <v>47</v>
      </c>
      <c r="I82" s="32" t="s">
        <v>52</v>
      </c>
      <c r="J82" s="22" t="s">
        <v>52</v>
      </c>
      <c r="K82" s="22" t="s">
        <v>46</v>
      </c>
      <c r="L82" s="22" t="s">
        <v>52</v>
      </c>
      <c r="M82" s="22" t="s">
        <v>52</v>
      </c>
      <c r="N82" s="22" t="s">
        <v>52</v>
      </c>
      <c r="O82" s="22" t="s">
        <v>46</v>
      </c>
      <c r="P82" s="22" t="s">
        <v>46</v>
      </c>
      <c r="Q82" s="22" t="s">
        <v>46</v>
      </c>
      <c r="R82" s="22" t="s">
        <v>46</v>
      </c>
      <c r="S82" s="22" t="s">
        <v>49</v>
      </c>
      <c r="T82" s="28">
        <v>1957</v>
      </c>
      <c r="U82" s="28">
        <v>65</v>
      </c>
      <c r="V82" s="28">
        <v>2</v>
      </c>
      <c r="W82" s="51" t="s">
        <v>38</v>
      </c>
      <c r="X82" s="51" t="s">
        <v>132</v>
      </c>
      <c r="Y82" s="25" t="s">
        <v>52</v>
      </c>
      <c r="Z82" s="34" t="s">
        <v>52</v>
      </c>
      <c r="AA82" s="29"/>
      <c r="AB82" s="29"/>
      <c r="AC82" s="30"/>
    </row>
    <row r="83" spans="1:29" ht="96" customHeight="1" x14ac:dyDescent="0.25">
      <c r="A83" s="85">
        <v>64</v>
      </c>
      <c r="B83" s="33" t="str">
        <f>HYPERLINK("http://suvlin.ffzg.hr/index.php/en/","Suvremena lingvistika")</f>
        <v>Suvremena lingvistika</v>
      </c>
      <c r="C83" s="27" t="s">
        <v>196</v>
      </c>
      <c r="D83" s="27" t="s">
        <v>199</v>
      </c>
      <c r="E83" s="27" t="s">
        <v>200</v>
      </c>
      <c r="F83" s="9" t="s">
        <v>47</v>
      </c>
      <c r="G83" s="9" t="s">
        <v>47</v>
      </c>
      <c r="H83" s="11" t="s">
        <v>47</v>
      </c>
      <c r="I83" s="11" t="s">
        <v>47</v>
      </c>
      <c r="J83" s="12" t="s">
        <v>47</v>
      </c>
      <c r="K83" s="12" t="s">
        <v>46</v>
      </c>
      <c r="L83" s="12" t="s">
        <v>52</v>
      </c>
      <c r="M83" s="12" t="s">
        <v>52</v>
      </c>
      <c r="N83" s="12" t="s">
        <v>52</v>
      </c>
      <c r="O83" s="12" t="s">
        <v>46</v>
      </c>
      <c r="P83" s="12" t="s">
        <v>46</v>
      </c>
      <c r="Q83" s="12" t="s">
        <v>46</v>
      </c>
      <c r="R83" s="12" t="s">
        <v>46</v>
      </c>
      <c r="S83" s="12" t="s">
        <v>49</v>
      </c>
      <c r="T83" s="13">
        <v>1962</v>
      </c>
      <c r="U83" s="28">
        <v>42</v>
      </c>
      <c r="V83" s="28">
        <v>2</v>
      </c>
      <c r="W83" s="51" t="s">
        <v>38</v>
      </c>
      <c r="X83" s="51" t="s">
        <v>68</v>
      </c>
      <c r="Y83" s="15" t="s">
        <v>52</v>
      </c>
      <c r="Z83" s="16" t="s">
        <v>52</v>
      </c>
      <c r="AA83" s="29"/>
      <c r="AB83" s="29"/>
      <c r="AC83" s="30"/>
    </row>
    <row r="84" spans="1:29" ht="96" customHeight="1" x14ac:dyDescent="0.25">
      <c r="A84" s="85">
        <v>65</v>
      </c>
      <c r="B84" s="33" t="str">
        <f>HYPERLINK("http://www.hfiloloskod.hr/index.php/govor","Govor")</f>
        <v>Govor</v>
      </c>
      <c r="C84" s="27" t="s">
        <v>196</v>
      </c>
      <c r="D84" s="27" t="s">
        <v>201</v>
      </c>
      <c r="E84" s="27" t="s">
        <v>202</v>
      </c>
      <c r="F84" s="9" t="s">
        <v>47</v>
      </c>
      <c r="G84" s="9" t="s">
        <v>47</v>
      </c>
      <c r="H84" s="11" t="s">
        <v>47</v>
      </c>
      <c r="I84" s="11" t="s">
        <v>49</v>
      </c>
      <c r="J84" s="12" t="s">
        <v>47</v>
      </c>
      <c r="K84" s="12" t="s">
        <v>46</v>
      </c>
      <c r="L84" s="12" t="s">
        <v>46</v>
      </c>
      <c r="M84" s="12" t="s">
        <v>46</v>
      </c>
      <c r="N84" s="12" t="s">
        <v>46</v>
      </c>
      <c r="O84" s="12" t="s">
        <v>46</v>
      </c>
      <c r="P84" s="12" t="s">
        <v>46</v>
      </c>
      <c r="Q84" s="12" t="s">
        <v>46</v>
      </c>
      <c r="R84" s="12" t="s">
        <v>46</v>
      </c>
      <c r="S84" s="12" t="s">
        <v>49</v>
      </c>
      <c r="T84" s="28">
        <v>1967</v>
      </c>
      <c r="U84" s="28">
        <v>32</v>
      </c>
      <c r="V84" s="28">
        <v>2</v>
      </c>
      <c r="W84" s="51" t="s">
        <v>38</v>
      </c>
      <c r="X84" s="51" t="s">
        <v>64</v>
      </c>
      <c r="Y84" s="15" t="s">
        <v>52</v>
      </c>
      <c r="Z84" s="16" t="s">
        <v>52</v>
      </c>
      <c r="AA84" s="29"/>
      <c r="AB84" s="29"/>
      <c r="AC84" s="30"/>
    </row>
    <row r="85" spans="1:29" ht="96" customHeight="1" x14ac:dyDescent="0.25">
      <c r="A85" s="85">
        <v>66</v>
      </c>
      <c r="B85" s="33" t="str">
        <f>HYPERLINK("http://ihjj.hr/stranica/rasprave-casopis-instituta-za-hrvatski-jezik-i-jezikoslovlje/33/","Rasprave: Časopis Instituta za hrvatski jezik i jezikoslovlje")</f>
        <v>Rasprave: Časopis Instituta za hrvatski jezik i jezikoslovlje</v>
      </c>
      <c r="C85" s="27" t="s">
        <v>196</v>
      </c>
      <c r="D85" s="27" t="s">
        <v>203</v>
      </c>
      <c r="E85" s="27" t="s">
        <v>204</v>
      </c>
      <c r="F85" s="9" t="s">
        <v>47</v>
      </c>
      <c r="G85" s="9" t="s">
        <v>47</v>
      </c>
      <c r="H85" s="11" t="s">
        <v>47</v>
      </c>
      <c r="I85" s="11" t="s">
        <v>47</v>
      </c>
      <c r="J85" s="12" t="s">
        <v>47</v>
      </c>
      <c r="K85" s="12" t="s">
        <v>46</v>
      </c>
      <c r="L85" s="12" t="s">
        <v>47</v>
      </c>
      <c r="M85" s="12" t="s">
        <v>47</v>
      </c>
      <c r="N85" s="12" t="s">
        <v>47</v>
      </c>
      <c r="O85" s="12" t="s">
        <v>46</v>
      </c>
      <c r="P85" s="12" t="s">
        <v>46</v>
      </c>
      <c r="Q85" s="12" t="s">
        <v>46</v>
      </c>
      <c r="R85" s="12" t="s">
        <v>46</v>
      </c>
      <c r="S85" s="12" t="s">
        <v>49</v>
      </c>
      <c r="T85" s="28">
        <v>1968</v>
      </c>
      <c r="U85" s="28">
        <v>42</v>
      </c>
      <c r="V85" s="28">
        <v>2</v>
      </c>
      <c r="W85" s="51" t="s">
        <v>38</v>
      </c>
      <c r="X85" s="51" t="s">
        <v>64</v>
      </c>
      <c r="Y85" s="15" t="s">
        <v>52</v>
      </c>
      <c r="Z85" s="16" t="s">
        <v>52</v>
      </c>
      <c r="AA85" s="29"/>
      <c r="AB85" s="29"/>
      <c r="AC85" s="30"/>
    </row>
    <row r="86" spans="1:29" ht="96" customHeight="1" x14ac:dyDescent="0.25">
      <c r="A86" s="85">
        <v>67</v>
      </c>
      <c r="B86" s="33" t="str">
        <f>HYPERLINK("http://hrcak.srce.hr/cakavska-ric","Čakavska rič: Polugodišnjak za proučavanje čakavske riječi")</f>
        <v>Čakavska rič: Polugodišnjak za proučavanje čakavske riječi</v>
      </c>
      <c r="C86" s="27" t="s">
        <v>196</v>
      </c>
      <c r="D86" s="27" t="s">
        <v>205</v>
      </c>
      <c r="E86" s="27" t="s">
        <v>206</v>
      </c>
      <c r="F86" s="9" t="s">
        <v>46</v>
      </c>
      <c r="G86" s="9" t="s">
        <v>46</v>
      </c>
      <c r="H86" s="11" t="s">
        <v>47</v>
      </c>
      <c r="I86" s="11" t="s">
        <v>47</v>
      </c>
      <c r="J86" s="12" t="s">
        <v>47</v>
      </c>
      <c r="K86" s="12" t="s">
        <v>52</v>
      </c>
      <c r="L86" s="12" t="s">
        <v>47</v>
      </c>
      <c r="M86" s="12" t="s">
        <v>47</v>
      </c>
      <c r="N86" s="12" t="s">
        <v>47</v>
      </c>
      <c r="O86" s="12" t="s">
        <v>46</v>
      </c>
      <c r="P86" s="12" t="s">
        <v>46</v>
      </c>
      <c r="Q86" s="12" t="s">
        <v>46</v>
      </c>
      <c r="R86" s="12" t="s">
        <v>46</v>
      </c>
      <c r="S86" s="12" t="s">
        <v>49</v>
      </c>
      <c r="T86" s="28">
        <v>1971</v>
      </c>
      <c r="U86" s="28">
        <v>44</v>
      </c>
      <c r="V86" s="28">
        <v>2</v>
      </c>
      <c r="W86" s="51" t="s">
        <v>42</v>
      </c>
      <c r="X86" s="51" t="s">
        <v>132</v>
      </c>
      <c r="Y86" s="15" t="s">
        <v>52</v>
      </c>
      <c r="Z86" s="16" t="s">
        <v>52</v>
      </c>
      <c r="AA86" s="29"/>
      <c r="AB86" s="29"/>
      <c r="AC86" s="30"/>
    </row>
    <row r="87" spans="1:29" ht="96" customHeight="1" x14ac:dyDescent="0.25">
      <c r="A87" s="85">
        <v>68</v>
      </c>
      <c r="B87" s="33" t="str">
        <f>HYPERLINK("http://hrcak.srce.hr/jezikoslovlje","Јezikoslovlje")</f>
        <v>Јezikoslovlje</v>
      </c>
      <c r="C87" s="27" t="s">
        <v>196</v>
      </c>
      <c r="D87" s="27" t="s">
        <v>207</v>
      </c>
      <c r="E87" s="27" t="s">
        <v>208</v>
      </c>
      <c r="F87" s="9" t="s">
        <v>47</v>
      </c>
      <c r="G87" s="9" t="s">
        <v>52</v>
      </c>
      <c r="H87" s="11" t="s">
        <v>47</v>
      </c>
      <c r="I87" s="11" t="s">
        <v>47</v>
      </c>
      <c r="J87" s="12" t="s">
        <v>47</v>
      </c>
      <c r="K87" s="12" t="s">
        <v>46</v>
      </c>
      <c r="L87" s="12" t="s">
        <v>47</v>
      </c>
      <c r="M87" s="12" t="s">
        <v>47</v>
      </c>
      <c r="N87" s="12" t="s">
        <v>47</v>
      </c>
      <c r="O87" s="12" t="s">
        <v>46</v>
      </c>
      <c r="P87" s="12" t="s">
        <v>46</v>
      </c>
      <c r="Q87" s="12" t="s">
        <v>46</v>
      </c>
      <c r="R87" s="12" t="s">
        <v>46</v>
      </c>
      <c r="S87" s="12" t="s">
        <v>49</v>
      </c>
      <c r="T87" s="28">
        <v>1998</v>
      </c>
      <c r="U87" s="28">
        <v>17</v>
      </c>
      <c r="V87" s="28">
        <v>3</v>
      </c>
      <c r="W87" s="51" t="s">
        <v>38</v>
      </c>
      <c r="X87" s="51" t="s">
        <v>68</v>
      </c>
      <c r="Y87" s="15" t="s">
        <v>52</v>
      </c>
      <c r="Z87" s="16" t="s">
        <v>52</v>
      </c>
      <c r="AA87" s="29"/>
      <c r="AB87" s="29"/>
      <c r="AC87" s="30"/>
    </row>
    <row r="88" spans="1:29" ht="33.75" customHeight="1" x14ac:dyDescent="0.25">
      <c r="A88" s="119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</row>
    <row r="89" spans="1:29" ht="96" customHeight="1" x14ac:dyDescent="0.25">
      <c r="A89" s="85">
        <v>72</v>
      </c>
      <c r="B89" s="6" t="s">
        <v>240</v>
      </c>
      <c r="C89" s="27" t="s">
        <v>241</v>
      </c>
      <c r="D89" s="27" t="s">
        <v>243</v>
      </c>
      <c r="E89" s="27" t="s">
        <v>33</v>
      </c>
      <c r="F89" s="9" t="s">
        <v>49</v>
      </c>
      <c r="G89" s="10" t="s">
        <v>52</v>
      </c>
      <c r="H89" s="32" t="s">
        <v>47</v>
      </c>
      <c r="I89" s="32" t="s">
        <v>49</v>
      </c>
      <c r="J89" s="22" t="s">
        <v>47</v>
      </c>
      <c r="K89" s="22" t="s">
        <v>46</v>
      </c>
      <c r="L89" s="22" t="s">
        <v>46</v>
      </c>
      <c r="M89" s="22" t="s">
        <v>46</v>
      </c>
      <c r="N89" s="22" t="s">
        <v>46</v>
      </c>
      <c r="O89" s="22" t="s">
        <v>46</v>
      </c>
      <c r="P89" s="22" t="s">
        <v>46</v>
      </c>
      <c r="Q89" s="22" t="s">
        <v>46</v>
      </c>
      <c r="R89" s="22" t="s">
        <v>46</v>
      </c>
      <c r="S89" s="12" t="s">
        <v>242</v>
      </c>
      <c r="T89" s="28">
        <v>1935</v>
      </c>
      <c r="U89" s="28">
        <v>77</v>
      </c>
      <c r="V89" s="28">
        <v>4</v>
      </c>
      <c r="W89" s="51" t="s">
        <v>38</v>
      </c>
      <c r="X89" s="51" t="s">
        <v>68</v>
      </c>
      <c r="Y89" s="15" t="s">
        <v>52</v>
      </c>
      <c r="Z89" s="34" t="s">
        <v>49</v>
      </c>
      <c r="AA89" s="29"/>
      <c r="AB89" s="29"/>
      <c r="AC89" s="30"/>
    </row>
    <row r="90" spans="1:29" ht="96" customHeight="1" x14ac:dyDescent="0.25">
      <c r="A90" s="85">
        <v>73</v>
      </c>
      <c r="B90" s="6" t="s">
        <v>244</v>
      </c>
      <c r="C90" s="27" t="s">
        <v>241</v>
      </c>
      <c r="D90" s="27" t="s">
        <v>245</v>
      </c>
      <c r="E90" s="27" t="s">
        <v>33</v>
      </c>
      <c r="F90" s="10" t="s">
        <v>49</v>
      </c>
      <c r="G90" s="10" t="s">
        <v>52</v>
      </c>
      <c r="H90" s="32" t="s">
        <v>47</v>
      </c>
      <c r="I90" s="32" t="s">
        <v>47</v>
      </c>
      <c r="J90" s="22" t="s">
        <v>47</v>
      </c>
      <c r="K90" s="22" t="s">
        <v>46</v>
      </c>
      <c r="L90" s="22" t="s">
        <v>46</v>
      </c>
      <c r="M90" s="22" t="s">
        <v>46</v>
      </c>
      <c r="N90" s="22" t="s">
        <v>46</v>
      </c>
      <c r="O90" s="22" t="s">
        <v>46</v>
      </c>
      <c r="P90" s="22" t="s">
        <v>46</v>
      </c>
      <c r="Q90" s="22" t="s">
        <v>46</v>
      </c>
      <c r="R90" s="22" t="s">
        <v>46</v>
      </c>
      <c r="S90" s="22" t="s">
        <v>46</v>
      </c>
      <c r="T90" s="28">
        <v>1917</v>
      </c>
      <c r="U90" s="28">
        <v>100</v>
      </c>
      <c r="V90" s="28">
        <v>5</v>
      </c>
      <c r="W90" s="51" t="s">
        <v>38</v>
      </c>
      <c r="X90" s="51" t="s">
        <v>68</v>
      </c>
      <c r="Y90" s="25" t="s">
        <v>52</v>
      </c>
      <c r="Z90" s="34" t="s">
        <v>49</v>
      </c>
      <c r="AA90" s="29"/>
      <c r="AB90" s="29"/>
      <c r="AC90" s="30"/>
    </row>
    <row r="91" spans="1:29" ht="96" customHeight="1" x14ac:dyDescent="0.25">
      <c r="A91" s="85">
        <v>74</v>
      </c>
      <c r="B91" s="6" t="s">
        <v>246</v>
      </c>
      <c r="C91" s="27" t="s">
        <v>241</v>
      </c>
      <c r="D91" s="27" t="s">
        <v>247</v>
      </c>
      <c r="E91" s="27" t="s">
        <v>33</v>
      </c>
      <c r="F91" s="10" t="s">
        <v>52</v>
      </c>
      <c r="G91" s="10" t="s">
        <v>52</v>
      </c>
      <c r="H91" s="32" t="s">
        <v>47</v>
      </c>
      <c r="I91" s="32" t="s">
        <v>47</v>
      </c>
      <c r="J91" s="22" t="s">
        <v>47</v>
      </c>
      <c r="K91" s="22" t="s">
        <v>46</v>
      </c>
      <c r="L91" s="22" t="s">
        <v>46</v>
      </c>
      <c r="M91" s="22" t="s">
        <v>46</v>
      </c>
      <c r="N91" s="22" t="s">
        <v>46</v>
      </c>
      <c r="O91" s="22" t="s">
        <v>46</v>
      </c>
      <c r="P91" s="22" t="s">
        <v>46</v>
      </c>
      <c r="Q91" s="22" t="s">
        <v>46</v>
      </c>
      <c r="R91" s="22" t="s">
        <v>46</v>
      </c>
      <c r="S91" s="22" t="s">
        <v>46</v>
      </c>
      <c r="T91" s="28">
        <v>1960</v>
      </c>
      <c r="U91" s="28">
        <v>54</v>
      </c>
      <c r="V91" s="28">
        <v>1</v>
      </c>
      <c r="W91" s="51" t="s">
        <v>42</v>
      </c>
      <c r="X91" s="51" t="s">
        <v>64</v>
      </c>
      <c r="Y91" s="25" t="s">
        <v>52</v>
      </c>
      <c r="Z91" s="34" t="s">
        <v>49</v>
      </c>
      <c r="AA91" s="29"/>
      <c r="AB91" s="29"/>
      <c r="AC91" s="30"/>
    </row>
    <row r="92" spans="1:29" ht="29.25" customHeight="1" x14ac:dyDescent="0.25">
      <c r="A92" s="102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9"/>
    </row>
    <row r="93" spans="1:29" ht="107.25" customHeight="1" x14ac:dyDescent="0.25">
      <c r="A93" s="85">
        <v>75</v>
      </c>
      <c r="B93" s="6"/>
      <c r="C93" s="27"/>
      <c r="D93" s="27"/>
      <c r="E93" s="27"/>
      <c r="F93" s="9"/>
      <c r="G93" s="9"/>
      <c r="H93" s="11"/>
      <c r="I93" s="11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28"/>
      <c r="U93" s="28"/>
      <c r="V93" s="28"/>
      <c r="W93" s="14"/>
      <c r="X93" s="14"/>
      <c r="Y93" s="15"/>
      <c r="Z93" s="16"/>
      <c r="AA93" s="29"/>
      <c r="AB93" s="29"/>
      <c r="AC93" s="30"/>
    </row>
    <row r="94" spans="1:29" ht="96" customHeight="1" x14ac:dyDescent="0.25">
      <c r="A94" s="85"/>
      <c r="B94" s="6"/>
      <c r="C94" s="27"/>
      <c r="D94" s="27"/>
      <c r="E94" s="27"/>
      <c r="F94" s="9"/>
      <c r="G94" s="9"/>
      <c r="H94" s="11"/>
      <c r="I94" s="11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28"/>
      <c r="U94" s="28"/>
      <c r="V94" s="28"/>
      <c r="W94" s="14"/>
      <c r="X94" s="14"/>
      <c r="Y94" s="15"/>
      <c r="Z94" s="16"/>
      <c r="AA94" s="29"/>
      <c r="AB94" s="29"/>
      <c r="AC94" s="30"/>
    </row>
    <row r="95" spans="1:29" ht="148.5" customHeight="1" x14ac:dyDescent="0.25">
      <c r="A95" s="85"/>
      <c r="B95" s="6"/>
      <c r="C95" s="27"/>
      <c r="D95" s="27"/>
      <c r="E95" s="27"/>
      <c r="F95" s="9"/>
      <c r="G95" s="9"/>
      <c r="H95" s="11"/>
      <c r="I95" s="11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28"/>
      <c r="U95" s="28"/>
      <c r="V95" s="28"/>
      <c r="W95" s="14"/>
      <c r="X95" s="14"/>
      <c r="Y95" s="15"/>
      <c r="Z95" s="16"/>
      <c r="AA95" s="29"/>
      <c r="AB95" s="29"/>
      <c r="AC95" s="30"/>
    </row>
    <row r="96" spans="1:29" ht="32.25" customHeight="1" x14ac:dyDescent="0.25">
      <c r="A96" s="114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6"/>
    </row>
    <row r="97" spans="1:29" ht="96" customHeight="1" x14ac:dyDescent="0.25">
      <c r="A97" s="85"/>
      <c r="B97" s="6"/>
      <c r="C97" s="27"/>
      <c r="D97" s="27"/>
      <c r="E97" s="27"/>
      <c r="F97" s="9"/>
      <c r="G97" s="9"/>
      <c r="H97" s="11"/>
      <c r="I97" s="1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28"/>
      <c r="U97" s="28"/>
      <c r="V97" s="28"/>
      <c r="W97" s="14"/>
      <c r="X97" s="14"/>
      <c r="Y97" s="15"/>
      <c r="Z97" s="16"/>
      <c r="AA97" s="29"/>
      <c r="AB97" s="29"/>
      <c r="AC97" s="30"/>
    </row>
    <row r="98" spans="1:29" ht="96" customHeight="1" x14ac:dyDescent="0.25">
      <c r="A98" s="85"/>
      <c r="B98" s="6"/>
      <c r="C98" s="27"/>
      <c r="D98" s="27"/>
      <c r="E98" s="27"/>
      <c r="F98" s="9"/>
      <c r="G98" s="9"/>
      <c r="H98" s="11"/>
      <c r="I98" s="11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28"/>
      <c r="U98" s="28"/>
      <c r="V98" s="28"/>
      <c r="W98" s="14"/>
      <c r="X98" s="14"/>
      <c r="Y98" s="15"/>
      <c r="Z98" s="16"/>
      <c r="AA98" s="29"/>
      <c r="AB98" s="29"/>
      <c r="AC98" s="30"/>
    </row>
    <row r="99" spans="1:29" ht="96" customHeight="1" x14ac:dyDescent="0.25">
      <c r="A99" s="85"/>
      <c r="B99" s="6"/>
      <c r="C99" s="27"/>
      <c r="D99" s="27"/>
      <c r="E99" s="27"/>
      <c r="F99" s="9"/>
      <c r="G99" s="9"/>
      <c r="H99" s="11"/>
      <c r="I99" s="11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28"/>
      <c r="U99" s="28"/>
      <c r="V99" s="28"/>
      <c r="W99" s="14"/>
      <c r="X99" s="14"/>
      <c r="Y99" s="15"/>
      <c r="Z99" s="16"/>
      <c r="AA99" s="29"/>
      <c r="AB99" s="29"/>
      <c r="AC99" s="30"/>
    </row>
    <row r="100" spans="1:29" ht="96" customHeight="1" x14ac:dyDescent="0.25">
      <c r="A100" s="85"/>
      <c r="B100" s="6"/>
      <c r="C100" s="27"/>
      <c r="D100" s="27"/>
      <c r="E100" s="27"/>
      <c r="F100" s="9"/>
      <c r="G100" s="9"/>
      <c r="H100" s="11"/>
      <c r="I100" s="11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28"/>
      <c r="U100" s="28"/>
      <c r="V100" s="28"/>
      <c r="W100" s="14"/>
      <c r="X100" s="14"/>
      <c r="Y100" s="15"/>
      <c r="Z100" s="16"/>
      <c r="AA100" s="29"/>
      <c r="AB100" s="29"/>
      <c r="AC100" s="30"/>
    </row>
    <row r="101" spans="1:29" ht="96" customHeight="1" x14ac:dyDescent="0.25">
      <c r="A101" s="85"/>
      <c r="B101" s="6"/>
      <c r="C101" s="27"/>
      <c r="D101" s="27"/>
      <c r="E101" s="27"/>
      <c r="F101" s="9"/>
      <c r="G101" s="9"/>
      <c r="H101" s="11"/>
      <c r="I101" s="11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28"/>
      <c r="U101" s="28"/>
      <c r="V101" s="28"/>
      <c r="W101" s="14"/>
      <c r="X101" s="14"/>
      <c r="Y101" s="15"/>
      <c r="Z101" s="16"/>
      <c r="AA101" s="29"/>
      <c r="AB101" s="29"/>
      <c r="AC101" s="30"/>
    </row>
    <row r="102" spans="1:29" ht="96" customHeight="1" x14ac:dyDescent="0.25">
      <c r="A102" s="85"/>
      <c r="B102" s="6"/>
      <c r="C102" s="27"/>
      <c r="D102" s="27"/>
      <c r="E102" s="27"/>
      <c r="F102" s="9"/>
      <c r="G102" s="9"/>
      <c r="H102" s="11"/>
      <c r="I102" s="11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28"/>
      <c r="U102" s="28"/>
      <c r="V102" s="28"/>
      <c r="W102" s="14"/>
      <c r="X102" s="14"/>
      <c r="Y102" s="15"/>
      <c r="Z102" s="16"/>
      <c r="AA102" s="29"/>
      <c r="AB102" s="29"/>
      <c r="AC102" s="30"/>
    </row>
    <row r="103" spans="1:29" ht="22.5" customHeight="1" x14ac:dyDescent="0.25">
      <c r="A103" s="94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6"/>
    </row>
    <row r="104" spans="1:29" ht="96" customHeight="1" x14ac:dyDescent="0.25">
      <c r="A104" s="85"/>
      <c r="B104" s="6"/>
      <c r="C104" s="27"/>
      <c r="D104" s="27"/>
      <c r="E104" s="27"/>
      <c r="F104" s="9"/>
      <c r="G104" s="9"/>
      <c r="H104" s="11"/>
      <c r="I104" s="11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28"/>
      <c r="U104" s="28"/>
      <c r="V104" s="28"/>
      <c r="W104" s="14"/>
      <c r="X104" s="14"/>
      <c r="Y104" s="15"/>
      <c r="Z104" s="16"/>
      <c r="AA104" s="29"/>
      <c r="AB104" s="29"/>
      <c r="AC104" s="30"/>
    </row>
    <row r="105" spans="1:29" ht="96" customHeight="1" x14ac:dyDescent="0.25">
      <c r="A105" s="85"/>
      <c r="B105" s="6"/>
      <c r="C105" s="27"/>
      <c r="D105" s="27"/>
      <c r="E105" s="27"/>
      <c r="F105" s="9"/>
      <c r="G105" s="9"/>
      <c r="H105" s="11"/>
      <c r="I105" s="11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28"/>
      <c r="U105" s="28"/>
      <c r="V105" s="28"/>
      <c r="W105" s="14"/>
      <c r="X105" s="14"/>
      <c r="Y105" s="15"/>
      <c r="Z105" s="16"/>
      <c r="AA105" s="29"/>
      <c r="AB105" s="29"/>
      <c r="AC105" s="30"/>
    </row>
    <row r="106" spans="1:29" ht="96" customHeight="1" x14ac:dyDescent="0.25">
      <c r="A106" s="85"/>
      <c r="B106" s="6"/>
      <c r="C106" s="27"/>
      <c r="D106" s="27"/>
      <c r="E106" s="27"/>
      <c r="F106" s="9"/>
      <c r="G106" s="9"/>
      <c r="H106" s="11"/>
      <c r="I106" s="11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28"/>
      <c r="U106" s="28"/>
      <c r="V106" s="28"/>
      <c r="W106" s="14"/>
      <c r="X106" s="14"/>
      <c r="Y106" s="15"/>
      <c r="Z106" s="16"/>
      <c r="AA106" s="29"/>
      <c r="AB106" s="29"/>
      <c r="AC106" s="30"/>
    </row>
    <row r="107" spans="1:29" ht="36" customHeight="1" x14ac:dyDescent="0.25">
      <c r="A107" s="102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9"/>
    </row>
    <row r="108" spans="1:29" ht="96" customHeight="1" x14ac:dyDescent="0.25">
      <c r="A108" s="85"/>
      <c r="B108" s="6"/>
      <c r="C108" s="27"/>
      <c r="D108" s="27"/>
      <c r="E108" s="27"/>
      <c r="F108" s="9"/>
      <c r="G108" s="9"/>
      <c r="H108" s="11"/>
      <c r="I108" s="11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28"/>
      <c r="U108" s="28"/>
      <c r="V108" s="28"/>
      <c r="W108" s="14"/>
      <c r="X108" s="14"/>
      <c r="Y108" s="15"/>
      <c r="Z108" s="16"/>
      <c r="AA108" s="29"/>
      <c r="AB108" s="29"/>
      <c r="AC108" s="30"/>
    </row>
    <row r="109" spans="1:29" ht="37.5" customHeight="1" x14ac:dyDescent="0.25">
      <c r="A109" s="113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9"/>
    </row>
    <row r="110" spans="1:29" ht="96" customHeight="1" x14ac:dyDescent="0.25">
      <c r="A110" s="85"/>
      <c r="B110" s="6"/>
      <c r="C110" s="27"/>
      <c r="D110" s="27"/>
      <c r="E110" s="27"/>
      <c r="F110" s="9"/>
      <c r="G110" s="9"/>
      <c r="H110" s="11"/>
      <c r="I110" s="11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28"/>
      <c r="U110" s="28"/>
      <c r="V110" s="28"/>
      <c r="W110" s="14"/>
      <c r="X110" s="14"/>
      <c r="Y110" s="15"/>
      <c r="Z110" s="16"/>
      <c r="AA110" s="29"/>
      <c r="AB110" s="29"/>
      <c r="AC110" s="30"/>
    </row>
    <row r="111" spans="1:29" ht="45" customHeight="1" x14ac:dyDescent="0.25">
      <c r="A111" s="113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9"/>
    </row>
    <row r="112" spans="1:29" ht="96" customHeight="1" x14ac:dyDescent="0.25">
      <c r="A112" s="85"/>
      <c r="B112" s="6"/>
      <c r="C112" s="27"/>
      <c r="D112" s="27"/>
      <c r="E112" s="27"/>
      <c r="F112" s="9"/>
      <c r="G112" s="9"/>
      <c r="H112" s="11"/>
      <c r="I112" s="11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28"/>
      <c r="U112" s="28"/>
      <c r="V112" s="28"/>
      <c r="W112" s="14"/>
      <c r="X112" s="14"/>
      <c r="Y112" s="15"/>
      <c r="Z112" s="16"/>
      <c r="AA112" s="29"/>
      <c r="AB112" s="29"/>
      <c r="AC112" s="30"/>
    </row>
    <row r="113" spans="1:29" ht="96" customHeight="1" x14ac:dyDescent="0.25">
      <c r="A113" s="85"/>
      <c r="B113" s="6"/>
      <c r="C113" s="27"/>
      <c r="D113" s="27"/>
      <c r="E113" s="27"/>
      <c r="F113" s="9"/>
      <c r="G113" s="9"/>
      <c r="H113" s="11"/>
      <c r="I113" s="11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28"/>
      <c r="U113" s="28"/>
      <c r="V113" s="28"/>
      <c r="W113" s="14"/>
      <c r="X113" s="14"/>
      <c r="Y113" s="15"/>
      <c r="Z113" s="16"/>
      <c r="AA113" s="29"/>
      <c r="AB113" s="29"/>
      <c r="AC113" s="30"/>
    </row>
    <row r="114" spans="1:29" ht="51.75" customHeight="1" x14ac:dyDescent="0.25">
      <c r="A114" s="88"/>
      <c r="B114" s="35"/>
      <c r="C114" s="7"/>
      <c r="D114" s="7"/>
      <c r="E114" s="7"/>
      <c r="F114" s="36"/>
      <c r="G114" s="36"/>
      <c r="H114" s="37"/>
      <c r="I114" s="3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28"/>
      <c r="U114" s="28"/>
      <c r="V114" s="28"/>
      <c r="W114" s="28"/>
      <c r="X114" s="38"/>
      <c r="Y114" s="15"/>
      <c r="Z114" s="15"/>
      <c r="AA114" s="2"/>
      <c r="AB114" s="2"/>
      <c r="AC114" s="2"/>
    </row>
    <row r="115" spans="1:29" ht="21" customHeight="1" x14ac:dyDescent="0.25">
      <c r="A115" s="88"/>
      <c r="B115" s="35"/>
      <c r="C115" s="7"/>
      <c r="D115" s="7"/>
      <c r="E115" s="7"/>
      <c r="F115" s="36"/>
      <c r="G115" s="36"/>
      <c r="H115" s="37"/>
      <c r="I115" s="3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28"/>
      <c r="U115" s="14"/>
      <c r="V115" s="14"/>
      <c r="W115" s="14"/>
      <c r="X115" s="14"/>
      <c r="Y115" s="15"/>
      <c r="Z115" s="16"/>
      <c r="AA115" s="2"/>
      <c r="AB115" s="2"/>
      <c r="AC115" s="2"/>
    </row>
    <row r="116" spans="1:29" ht="21" customHeight="1" x14ac:dyDescent="0.25">
      <c r="A116" s="88"/>
      <c r="B116" s="35"/>
      <c r="C116" s="7"/>
      <c r="D116" s="7"/>
      <c r="E116" s="7"/>
      <c r="F116" s="36"/>
      <c r="G116" s="36"/>
      <c r="H116" s="37"/>
      <c r="I116" s="3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28"/>
      <c r="U116" s="14"/>
      <c r="V116" s="14"/>
      <c r="W116" s="14"/>
      <c r="X116" s="14"/>
      <c r="Y116" s="15"/>
      <c r="Z116" s="16"/>
      <c r="AA116" s="2"/>
      <c r="AB116" s="2"/>
      <c r="AC116" s="2"/>
    </row>
    <row r="117" spans="1:29" ht="21" customHeight="1" x14ac:dyDescent="0.25">
      <c r="A117" s="88"/>
      <c r="B117" s="35"/>
      <c r="C117" s="7"/>
      <c r="D117" s="7"/>
      <c r="E117" s="7"/>
      <c r="F117" s="36"/>
      <c r="G117" s="36"/>
      <c r="H117" s="37"/>
      <c r="I117" s="3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28"/>
      <c r="U117" s="14"/>
      <c r="V117" s="14"/>
      <c r="W117" s="14"/>
      <c r="X117" s="14"/>
      <c r="Y117" s="15"/>
      <c r="Z117" s="16"/>
      <c r="AA117" s="2"/>
      <c r="AB117" s="2"/>
      <c r="AC117" s="2"/>
    </row>
    <row r="118" spans="1:29" ht="21" customHeight="1" x14ac:dyDescent="0.25">
      <c r="A118" s="88"/>
      <c r="B118" s="35"/>
      <c r="C118" s="7"/>
      <c r="D118" s="7"/>
      <c r="E118" s="7"/>
      <c r="F118" s="36"/>
      <c r="G118" s="36"/>
      <c r="H118" s="37"/>
      <c r="I118" s="3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28"/>
      <c r="U118" s="14"/>
      <c r="V118" s="14"/>
      <c r="W118" s="14"/>
      <c r="X118" s="14"/>
      <c r="Y118" s="15"/>
      <c r="Z118" s="16"/>
      <c r="AA118" s="2"/>
      <c r="AB118" s="2"/>
      <c r="AC118" s="2"/>
    </row>
    <row r="119" spans="1:29" ht="21" customHeight="1" x14ac:dyDescent="0.25">
      <c r="A119" s="88"/>
      <c r="B119" s="35"/>
      <c r="C119" s="7"/>
      <c r="D119" s="7"/>
      <c r="E119" s="7"/>
      <c r="F119" s="36"/>
      <c r="G119" s="36"/>
      <c r="H119" s="37"/>
      <c r="I119" s="3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28"/>
      <c r="U119" s="14"/>
      <c r="V119" s="14"/>
      <c r="W119" s="14"/>
      <c r="X119" s="14"/>
      <c r="Y119" s="15"/>
      <c r="Z119" s="16"/>
      <c r="AA119" s="2"/>
      <c r="AB119" s="2"/>
      <c r="AC119" s="2"/>
    </row>
    <row r="120" spans="1:29" ht="21" customHeight="1" x14ac:dyDescent="0.25">
      <c r="A120" s="88"/>
      <c r="B120" s="35"/>
      <c r="C120" s="7"/>
      <c r="D120" s="7"/>
      <c r="E120" s="7"/>
      <c r="F120" s="36"/>
      <c r="G120" s="36"/>
      <c r="H120" s="37"/>
      <c r="I120" s="3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28"/>
      <c r="U120" s="14"/>
      <c r="V120" s="14"/>
      <c r="W120" s="14"/>
      <c r="X120" s="14"/>
      <c r="Y120" s="15"/>
      <c r="Z120" s="16"/>
      <c r="AA120" s="2"/>
      <c r="AB120" s="2"/>
      <c r="AC120" s="2"/>
    </row>
    <row r="121" spans="1:29" ht="21" customHeight="1" x14ac:dyDescent="0.25">
      <c r="A121" s="88"/>
      <c r="B121" s="35"/>
      <c r="C121" s="7"/>
      <c r="D121" s="7"/>
      <c r="E121" s="7"/>
      <c r="F121" s="36"/>
      <c r="G121" s="36"/>
      <c r="H121" s="37"/>
      <c r="I121" s="3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28"/>
      <c r="U121" s="14"/>
      <c r="V121" s="14"/>
      <c r="W121" s="14"/>
      <c r="X121" s="14"/>
      <c r="Y121" s="15"/>
      <c r="Z121" s="16"/>
      <c r="AA121" s="2"/>
      <c r="AB121" s="2"/>
      <c r="AC121" s="2"/>
    </row>
    <row r="122" spans="1:29" ht="21" customHeight="1" x14ac:dyDescent="0.25">
      <c r="A122" s="88"/>
      <c r="B122" s="35"/>
      <c r="C122" s="7"/>
      <c r="D122" s="7"/>
      <c r="E122" s="7"/>
      <c r="F122" s="36"/>
      <c r="G122" s="36"/>
      <c r="H122" s="37"/>
      <c r="I122" s="3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28"/>
      <c r="U122" s="14"/>
      <c r="V122" s="14"/>
      <c r="W122" s="14"/>
      <c r="X122" s="14"/>
      <c r="Y122" s="15"/>
      <c r="Z122" s="16"/>
      <c r="AA122" s="2"/>
      <c r="AB122" s="2"/>
      <c r="AC122" s="2"/>
    </row>
    <row r="123" spans="1:29" ht="21" customHeight="1" x14ac:dyDescent="0.25">
      <c r="A123" s="88"/>
      <c r="B123" s="35"/>
      <c r="C123" s="7"/>
      <c r="D123" s="7"/>
      <c r="E123" s="7"/>
      <c r="F123" s="36"/>
      <c r="G123" s="36"/>
      <c r="H123" s="37"/>
      <c r="I123" s="3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28"/>
      <c r="U123" s="14"/>
      <c r="V123" s="14"/>
      <c r="W123" s="14"/>
      <c r="X123" s="14"/>
      <c r="Y123" s="15"/>
      <c r="Z123" s="16"/>
      <c r="AA123" s="2"/>
      <c r="AB123" s="2"/>
      <c r="AC123" s="2"/>
    </row>
    <row r="124" spans="1:29" ht="21" customHeight="1" x14ac:dyDescent="0.25">
      <c r="A124" s="88"/>
      <c r="B124" s="35"/>
      <c r="C124" s="7"/>
      <c r="D124" s="7"/>
      <c r="E124" s="7"/>
      <c r="F124" s="36"/>
      <c r="G124" s="36"/>
      <c r="H124" s="37"/>
      <c r="I124" s="3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28"/>
      <c r="U124" s="14"/>
      <c r="V124" s="14"/>
      <c r="W124" s="14"/>
      <c r="X124" s="14"/>
      <c r="Y124" s="15"/>
      <c r="Z124" s="16"/>
      <c r="AA124" s="2"/>
      <c r="AB124" s="2"/>
      <c r="AC124" s="2"/>
    </row>
    <row r="125" spans="1:29" ht="21" customHeight="1" x14ac:dyDescent="0.25">
      <c r="A125" s="88"/>
      <c r="B125" s="35"/>
      <c r="C125" s="7"/>
      <c r="D125" s="7"/>
      <c r="E125" s="7"/>
      <c r="F125" s="36"/>
      <c r="G125" s="36"/>
      <c r="H125" s="37"/>
      <c r="I125" s="3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28"/>
      <c r="U125" s="14"/>
      <c r="V125" s="14"/>
      <c r="W125" s="14"/>
      <c r="X125" s="14"/>
      <c r="Y125" s="15"/>
      <c r="Z125" s="16"/>
      <c r="AA125" s="2"/>
      <c r="AB125" s="2"/>
      <c r="AC125" s="2"/>
    </row>
    <row r="126" spans="1:29" ht="21" customHeight="1" x14ac:dyDescent="0.25">
      <c r="A126" s="88"/>
      <c r="B126" s="35"/>
      <c r="C126" s="7"/>
      <c r="D126" s="7"/>
      <c r="E126" s="7"/>
      <c r="F126" s="36"/>
      <c r="G126" s="36"/>
      <c r="H126" s="37"/>
      <c r="I126" s="3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28"/>
      <c r="U126" s="14"/>
      <c r="V126" s="14"/>
      <c r="W126" s="14"/>
      <c r="X126" s="14"/>
      <c r="Y126" s="15"/>
      <c r="Z126" s="16"/>
      <c r="AA126" s="2"/>
      <c r="AB126" s="2"/>
      <c r="AC126" s="2"/>
    </row>
    <row r="127" spans="1:29" ht="21" customHeight="1" x14ac:dyDescent="0.25">
      <c r="A127" s="88"/>
      <c r="B127" s="35"/>
      <c r="C127" s="7"/>
      <c r="D127" s="7"/>
      <c r="E127" s="7"/>
      <c r="F127" s="36"/>
      <c r="G127" s="36"/>
      <c r="H127" s="37"/>
      <c r="I127" s="3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28"/>
      <c r="U127" s="14"/>
      <c r="V127" s="14"/>
      <c r="W127" s="14"/>
      <c r="X127" s="14"/>
      <c r="Y127" s="15"/>
      <c r="Z127" s="16"/>
      <c r="AA127" s="2"/>
      <c r="AB127" s="2"/>
      <c r="AC127" s="2"/>
    </row>
    <row r="128" spans="1:29" ht="21" customHeight="1" x14ac:dyDescent="0.25">
      <c r="A128" s="88"/>
      <c r="B128" s="35"/>
      <c r="C128" s="7"/>
      <c r="D128" s="7"/>
      <c r="E128" s="7"/>
      <c r="F128" s="39"/>
      <c r="G128" s="39"/>
      <c r="H128" s="39"/>
      <c r="I128" s="39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1"/>
      <c r="U128" s="40"/>
      <c r="V128" s="40"/>
      <c r="W128" s="40"/>
      <c r="X128" s="40"/>
      <c r="Y128" s="15"/>
      <c r="Z128" s="16"/>
      <c r="AA128" s="2"/>
      <c r="AB128" s="2"/>
      <c r="AC128" s="2"/>
    </row>
    <row r="129" spans="1:29" ht="21" customHeight="1" x14ac:dyDescent="0.25">
      <c r="A129" s="88"/>
      <c r="B129" s="35"/>
      <c r="C129" s="7"/>
      <c r="D129" s="7"/>
      <c r="E129" s="7"/>
      <c r="F129" s="39"/>
      <c r="G129" s="39"/>
      <c r="H129" s="39"/>
      <c r="I129" s="39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1"/>
      <c r="U129" s="40"/>
      <c r="V129" s="40"/>
      <c r="W129" s="40"/>
      <c r="X129" s="40"/>
      <c r="Y129" s="40"/>
      <c r="Z129" s="42"/>
      <c r="AA129" s="2"/>
      <c r="AB129" s="2"/>
      <c r="AC129" s="2"/>
    </row>
    <row r="130" spans="1:29" ht="21" customHeight="1" x14ac:dyDescent="0.25">
      <c r="A130" s="88"/>
      <c r="B130" s="35"/>
      <c r="C130" s="7"/>
      <c r="D130" s="7"/>
      <c r="E130" s="7"/>
      <c r="F130" s="39"/>
      <c r="G130" s="39"/>
      <c r="H130" s="39"/>
      <c r="I130" s="39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4"/>
      <c r="U130" s="43"/>
      <c r="V130" s="43"/>
      <c r="W130" s="43"/>
      <c r="X130" s="43"/>
      <c r="Y130" s="43"/>
      <c r="Z130" s="45"/>
      <c r="AA130" s="2"/>
      <c r="AB130" s="2"/>
      <c r="AC130" s="2"/>
    </row>
    <row r="131" spans="1:29" ht="21" customHeight="1" x14ac:dyDescent="0.25">
      <c r="A131" s="88"/>
      <c r="B131" s="35"/>
      <c r="C131" s="7"/>
      <c r="D131" s="7"/>
      <c r="E131" s="7"/>
      <c r="F131" s="39"/>
      <c r="G131" s="39"/>
      <c r="H131" s="39"/>
      <c r="I131" s="39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4"/>
      <c r="U131" s="43"/>
      <c r="V131" s="43"/>
      <c r="W131" s="43"/>
      <c r="X131" s="43"/>
      <c r="Y131" s="43"/>
      <c r="Z131" s="45"/>
      <c r="AA131" s="2"/>
      <c r="AB131" s="2"/>
      <c r="AC131" s="2"/>
    </row>
    <row r="132" spans="1:29" ht="21" customHeight="1" x14ac:dyDescent="0.25">
      <c r="A132" s="88"/>
      <c r="B132" s="35"/>
      <c r="C132" s="7"/>
      <c r="D132" s="7"/>
      <c r="E132" s="7"/>
      <c r="F132" s="39"/>
      <c r="G132" s="39"/>
      <c r="H132" s="39"/>
      <c r="I132" s="39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4"/>
      <c r="U132" s="43"/>
      <c r="V132" s="43"/>
      <c r="W132" s="43"/>
      <c r="X132" s="43"/>
      <c r="Y132" s="43"/>
      <c r="Z132" s="45"/>
      <c r="AA132" s="2"/>
      <c r="AB132" s="2"/>
      <c r="AC132" s="2"/>
    </row>
    <row r="133" spans="1:29" ht="21" customHeight="1" x14ac:dyDescent="0.25">
      <c r="A133" s="88"/>
      <c r="B133" s="35"/>
      <c r="C133" s="7"/>
      <c r="D133" s="7"/>
      <c r="E133" s="7"/>
      <c r="F133" s="39"/>
      <c r="G133" s="39"/>
      <c r="H133" s="39"/>
      <c r="I133" s="39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4"/>
      <c r="U133" s="43"/>
      <c r="V133" s="43"/>
      <c r="W133" s="43"/>
      <c r="X133" s="43"/>
      <c r="Y133" s="43"/>
      <c r="Z133" s="45"/>
      <c r="AA133" s="2"/>
      <c r="AB133" s="2"/>
      <c r="AC133" s="2"/>
    </row>
    <row r="134" spans="1:29" ht="21" customHeight="1" x14ac:dyDescent="0.25">
      <c r="A134" s="88"/>
      <c r="B134" s="35"/>
      <c r="C134" s="7"/>
      <c r="D134" s="7"/>
      <c r="E134" s="7"/>
      <c r="F134" s="39"/>
      <c r="G134" s="39"/>
      <c r="H134" s="39"/>
      <c r="I134" s="39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4"/>
      <c r="U134" s="43"/>
      <c r="V134" s="43"/>
      <c r="W134" s="43"/>
      <c r="X134" s="43"/>
      <c r="Y134" s="43"/>
      <c r="Z134" s="45"/>
      <c r="AA134" s="2"/>
      <c r="AB134" s="2"/>
      <c r="AC134" s="2"/>
    </row>
    <row r="135" spans="1:29" ht="21" customHeight="1" x14ac:dyDescent="0.25">
      <c r="A135" s="88"/>
      <c r="B135" s="35"/>
      <c r="C135" s="7"/>
      <c r="D135" s="7"/>
      <c r="E135" s="7"/>
      <c r="F135" s="39"/>
      <c r="G135" s="39"/>
      <c r="H135" s="39"/>
      <c r="I135" s="39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4"/>
      <c r="U135" s="43"/>
      <c r="V135" s="43"/>
      <c r="W135" s="43"/>
      <c r="X135" s="43"/>
      <c r="Y135" s="43"/>
      <c r="Z135" s="45"/>
      <c r="AA135" s="2"/>
      <c r="AB135" s="2"/>
      <c r="AC135" s="2"/>
    </row>
    <row r="136" spans="1:29" ht="21" customHeight="1" x14ac:dyDescent="0.25">
      <c r="A136" s="88"/>
      <c r="B136" s="35"/>
      <c r="C136" s="7"/>
      <c r="D136" s="7"/>
      <c r="E136" s="7"/>
      <c r="F136" s="39"/>
      <c r="G136" s="39"/>
      <c r="H136" s="39"/>
      <c r="I136" s="39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4"/>
      <c r="U136" s="43"/>
      <c r="V136" s="43"/>
      <c r="W136" s="43"/>
      <c r="X136" s="43"/>
      <c r="Y136" s="43"/>
      <c r="Z136" s="45"/>
      <c r="AA136" s="2"/>
      <c r="AB136" s="2"/>
      <c r="AC136" s="2"/>
    </row>
    <row r="137" spans="1:29" ht="21" customHeight="1" x14ac:dyDescent="0.25">
      <c r="A137" s="88"/>
      <c r="B137" s="46"/>
      <c r="C137" s="47"/>
      <c r="D137" s="47"/>
      <c r="E137" s="47"/>
      <c r="F137" s="39"/>
      <c r="G137" s="39"/>
      <c r="H137" s="39"/>
      <c r="I137" s="39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4"/>
      <c r="U137" s="43"/>
      <c r="V137" s="43"/>
      <c r="W137" s="43"/>
      <c r="X137" s="43"/>
      <c r="Y137" s="43"/>
      <c r="Z137" s="45"/>
      <c r="AA137" s="2"/>
      <c r="AB137" s="2"/>
      <c r="AC137" s="2"/>
    </row>
    <row r="138" spans="1:29" ht="21" customHeight="1" x14ac:dyDescent="0.25">
      <c r="A138" s="88"/>
      <c r="B138" s="46"/>
      <c r="C138" s="47"/>
      <c r="D138" s="47"/>
      <c r="E138" s="47"/>
      <c r="F138" s="39"/>
      <c r="G138" s="39"/>
      <c r="H138" s="39"/>
      <c r="I138" s="39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4"/>
      <c r="U138" s="43"/>
      <c r="V138" s="43"/>
      <c r="W138" s="43"/>
      <c r="X138" s="43"/>
      <c r="Y138" s="43"/>
      <c r="Z138" s="45"/>
      <c r="AA138" s="2"/>
      <c r="AB138" s="2"/>
      <c r="AC138" s="2"/>
    </row>
    <row r="139" spans="1:29" ht="21" customHeight="1" x14ac:dyDescent="0.25">
      <c r="A139" s="88"/>
      <c r="B139" s="46"/>
      <c r="C139" s="47"/>
      <c r="D139" s="47"/>
      <c r="E139" s="47"/>
      <c r="F139" s="39"/>
      <c r="G139" s="39"/>
      <c r="H139" s="39"/>
      <c r="I139" s="39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4"/>
      <c r="U139" s="43"/>
      <c r="V139" s="43"/>
      <c r="W139" s="43"/>
      <c r="X139" s="43"/>
      <c r="Y139" s="43"/>
      <c r="Z139" s="45"/>
      <c r="AA139" s="2"/>
      <c r="AB139" s="2"/>
      <c r="AC139" s="2"/>
    </row>
    <row r="140" spans="1:29" ht="21" customHeight="1" x14ac:dyDescent="0.25">
      <c r="A140" s="88"/>
      <c r="B140" s="46"/>
      <c r="C140" s="47"/>
      <c r="D140" s="47"/>
      <c r="E140" s="47"/>
      <c r="F140" s="39"/>
      <c r="G140" s="39"/>
      <c r="H140" s="39"/>
      <c r="I140" s="39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4"/>
      <c r="U140" s="43"/>
      <c r="V140" s="43"/>
      <c r="W140" s="43"/>
      <c r="X140" s="43"/>
      <c r="Y140" s="43"/>
      <c r="Z140" s="45"/>
      <c r="AA140" s="2"/>
      <c r="AB140" s="2"/>
      <c r="AC140" s="2"/>
    </row>
    <row r="141" spans="1:29" ht="21" customHeight="1" x14ac:dyDescent="0.25">
      <c r="A141" s="88"/>
      <c r="B141" s="46"/>
      <c r="C141" s="47"/>
      <c r="D141" s="47"/>
      <c r="E141" s="47"/>
      <c r="F141" s="39"/>
      <c r="G141" s="39"/>
      <c r="H141" s="39"/>
      <c r="I141" s="39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4"/>
      <c r="U141" s="43"/>
      <c r="V141" s="43"/>
      <c r="W141" s="43"/>
      <c r="X141" s="43"/>
      <c r="Y141" s="43"/>
      <c r="Z141" s="45"/>
      <c r="AA141" s="2"/>
      <c r="AB141" s="2"/>
      <c r="AC141" s="2"/>
    </row>
    <row r="142" spans="1:29" ht="21" customHeight="1" x14ac:dyDescent="0.25">
      <c r="A142" s="88"/>
      <c r="B142" s="46"/>
      <c r="C142" s="47"/>
      <c r="D142" s="47"/>
      <c r="E142" s="47"/>
      <c r="F142" s="39"/>
      <c r="G142" s="39"/>
      <c r="H142" s="39"/>
      <c r="I142" s="39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4"/>
      <c r="U142" s="43"/>
      <c r="V142" s="43"/>
      <c r="W142" s="43"/>
      <c r="X142" s="43"/>
      <c r="Y142" s="43"/>
      <c r="Z142" s="45"/>
      <c r="AA142" s="2"/>
      <c r="AB142" s="2"/>
      <c r="AC142" s="2"/>
    </row>
    <row r="143" spans="1:29" ht="21" customHeight="1" x14ac:dyDescent="0.25">
      <c r="A143" s="88"/>
      <c r="B143" s="46"/>
      <c r="C143" s="47"/>
      <c r="D143" s="47"/>
      <c r="E143" s="47"/>
      <c r="F143" s="39"/>
      <c r="G143" s="39"/>
      <c r="H143" s="39"/>
      <c r="I143" s="39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4"/>
      <c r="U143" s="43"/>
      <c r="V143" s="43"/>
      <c r="W143" s="43"/>
      <c r="X143" s="43"/>
      <c r="Y143" s="43"/>
      <c r="Z143" s="45"/>
      <c r="AA143" s="2"/>
      <c r="AB143" s="2"/>
      <c r="AC143" s="2"/>
    </row>
    <row r="144" spans="1:29" ht="21" customHeight="1" x14ac:dyDescent="0.25">
      <c r="A144" s="88"/>
      <c r="B144" s="46"/>
      <c r="C144" s="47"/>
      <c r="D144" s="47"/>
      <c r="E144" s="47"/>
      <c r="F144" s="39"/>
      <c r="G144" s="39"/>
      <c r="H144" s="39"/>
      <c r="I144" s="39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4"/>
      <c r="U144" s="43"/>
      <c r="V144" s="43"/>
      <c r="W144" s="43"/>
      <c r="X144" s="43"/>
      <c r="Y144" s="43"/>
      <c r="Z144" s="45"/>
      <c r="AA144" s="2"/>
      <c r="AB144" s="2"/>
      <c r="AC144" s="2"/>
    </row>
    <row r="145" spans="1:29" ht="21" customHeight="1" x14ac:dyDescent="0.25">
      <c r="A145" s="88"/>
      <c r="B145" s="46"/>
      <c r="C145" s="47"/>
      <c r="D145" s="47"/>
      <c r="E145" s="47"/>
      <c r="F145" s="39"/>
      <c r="G145" s="39"/>
      <c r="H145" s="39"/>
      <c r="I145" s="39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4"/>
      <c r="U145" s="43"/>
      <c r="V145" s="43"/>
      <c r="W145" s="43"/>
      <c r="X145" s="43"/>
      <c r="Y145" s="43"/>
      <c r="Z145" s="45"/>
      <c r="AA145" s="2"/>
      <c r="AB145" s="2"/>
      <c r="AC145" s="2"/>
    </row>
    <row r="146" spans="1:29" ht="21" customHeight="1" x14ac:dyDescent="0.25">
      <c r="A146" s="88"/>
      <c r="B146" s="46"/>
      <c r="C146" s="47"/>
      <c r="D146" s="47"/>
      <c r="E146" s="47"/>
      <c r="F146" s="39"/>
      <c r="G146" s="39"/>
      <c r="H146" s="39"/>
      <c r="I146" s="39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4"/>
      <c r="U146" s="43"/>
      <c r="V146" s="43"/>
      <c r="W146" s="43"/>
      <c r="X146" s="43"/>
      <c r="Y146" s="43"/>
      <c r="Z146" s="45"/>
      <c r="AA146" s="2"/>
      <c r="AB146" s="2"/>
      <c r="AC146" s="2"/>
    </row>
    <row r="147" spans="1:29" ht="21" customHeight="1" x14ac:dyDescent="0.25">
      <c r="A147" s="88"/>
      <c r="B147" s="46"/>
      <c r="C147" s="47"/>
      <c r="D147" s="47"/>
      <c r="E147" s="47"/>
      <c r="F147" s="39"/>
      <c r="G147" s="39"/>
      <c r="H147" s="39"/>
      <c r="I147" s="39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4"/>
      <c r="U147" s="43"/>
      <c r="V147" s="43"/>
      <c r="W147" s="43"/>
      <c r="X147" s="43"/>
      <c r="Y147" s="43"/>
      <c r="Z147" s="45"/>
      <c r="AA147" s="2"/>
      <c r="AB147" s="2"/>
      <c r="AC147" s="2"/>
    </row>
    <row r="148" spans="1:29" ht="21" customHeight="1" x14ac:dyDescent="0.25">
      <c r="A148" s="88"/>
      <c r="B148" s="46"/>
      <c r="C148" s="47"/>
      <c r="D148" s="47"/>
      <c r="E148" s="47"/>
      <c r="F148" s="39"/>
      <c r="G148" s="39"/>
      <c r="H148" s="39"/>
      <c r="I148" s="39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4"/>
      <c r="U148" s="43"/>
      <c r="V148" s="43"/>
      <c r="W148" s="43"/>
      <c r="X148" s="43"/>
      <c r="Y148" s="43"/>
      <c r="Z148" s="45"/>
      <c r="AA148" s="2"/>
      <c r="AB148" s="2"/>
      <c r="AC148" s="2"/>
    </row>
    <row r="149" spans="1:29" ht="21" customHeight="1" x14ac:dyDescent="0.25">
      <c r="A149" s="88"/>
      <c r="B149" s="46"/>
      <c r="C149" s="47"/>
      <c r="D149" s="47"/>
      <c r="E149" s="47"/>
      <c r="F149" s="39"/>
      <c r="G149" s="39"/>
      <c r="H149" s="39"/>
      <c r="I149" s="39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4"/>
      <c r="U149" s="43"/>
      <c r="V149" s="43"/>
      <c r="W149" s="43"/>
      <c r="X149" s="43"/>
      <c r="Y149" s="43"/>
      <c r="Z149" s="45"/>
      <c r="AA149" s="2"/>
      <c r="AB149" s="2"/>
      <c r="AC149" s="2"/>
    </row>
    <row r="150" spans="1:29" ht="21" customHeight="1" x14ac:dyDescent="0.25">
      <c r="A150" s="88"/>
      <c r="B150" s="46"/>
      <c r="C150" s="47"/>
      <c r="D150" s="47"/>
      <c r="E150" s="47"/>
      <c r="F150" s="39"/>
      <c r="G150" s="39"/>
      <c r="H150" s="39"/>
      <c r="I150" s="39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4"/>
      <c r="U150" s="43"/>
      <c r="V150" s="43"/>
      <c r="W150" s="43"/>
      <c r="X150" s="43"/>
      <c r="Y150" s="43"/>
      <c r="Z150" s="45"/>
      <c r="AA150" s="2"/>
      <c r="AB150" s="2"/>
      <c r="AC150" s="2"/>
    </row>
    <row r="151" spans="1:29" ht="21" customHeight="1" x14ac:dyDescent="0.25">
      <c r="A151" s="88"/>
      <c r="B151" s="46"/>
      <c r="C151" s="47"/>
      <c r="D151" s="47"/>
      <c r="E151" s="47"/>
      <c r="F151" s="48"/>
      <c r="G151" s="48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4"/>
      <c r="U151" s="43"/>
      <c r="V151" s="43"/>
      <c r="W151" s="43"/>
      <c r="X151" s="43"/>
      <c r="Y151" s="43"/>
      <c r="Z151" s="45"/>
      <c r="AA151" s="2"/>
      <c r="AB151" s="2"/>
      <c r="AC151" s="2"/>
    </row>
    <row r="152" spans="1:29" ht="21" customHeight="1" x14ac:dyDescent="0.25">
      <c r="A152" s="88"/>
      <c r="B152" s="46"/>
      <c r="C152" s="47"/>
      <c r="D152" s="47"/>
      <c r="E152" s="47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4"/>
      <c r="U152" s="43"/>
      <c r="V152" s="43"/>
      <c r="W152" s="43"/>
      <c r="X152" s="43"/>
      <c r="Y152" s="43"/>
      <c r="Z152" s="45"/>
      <c r="AA152" s="2"/>
      <c r="AB152" s="2"/>
      <c r="AC152" s="2"/>
    </row>
    <row r="153" spans="1:29" ht="15.75" customHeight="1" x14ac:dyDescent="0.25">
      <c r="A153" s="89"/>
      <c r="B153" s="43"/>
      <c r="C153" s="47"/>
      <c r="D153" s="47"/>
      <c r="E153" s="47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4"/>
      <c r="U153" s="43"/>
      <c r="V153" s="43"/>
      <c r="W153" s="43"/>
      <c r="X153" s="43"/>
      <c r="Y153" s="43"/>
      <c r="Z153" s="45"/>
      <c r="AA153" s="2"/>
      <c r="AB153" s="2"/>
      <c r="AC153" s="2"/>
    </row>
    <row r="154" spans="1:29" ht="15.75" x14ac:dyDescent="0.25">
      <c r="A154" s="90"/>
      <c r="B154" s="30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</row>
    <row r="155" spans="1:29" ht="15.75" x14ac:dyDescent="0.25">
      <c r="A155" s="90"/>
      <c r="B155" s="30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</row>
    <row r="156" spans="1:29" ht="15.75" x14ac:dyDescent="0.25">
      <c r="A156" s="90"/>
      <c r="B156" s="30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</row>
    <row r="157" spans="1:29" ht="15.75" x14ac:dyDescent="0.25">
      <c r="A157" s="90"/>
      <c r="B157" s="3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</row>
    <row r="158" spans="1:29" ht="15.75" x14ac:dyDescent="0.25">
      <c r="A158" s="90"/>
      <c r="B158" s="30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</row>
    <row r="159" spans="1:29" ht="15.75" x14ac:dyDescent="0.25">
      <c r="A159" s="90"/>
      <c r="B159" s="30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</row>
    <row r="160" spans="1:29" ht="15.75" x14ac:dyDescent="0.25">
      <c r="A160" s="90"/>
      <c r="B160" s="30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</row>
    <row r="161" spans="1:29" ht="15.75" x14ac:dyDescent="0.25">
      <c r="A161" s="90"/>
      <c r="B161" s="3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ht="15.75" x14ac:dyDescent="0.25">
      <c r="A162" s="90"/>
      <c r="B162" s="30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 ht="15.75" x14ac:dyDescent="0.25">
      <c r="A163" s="90"/>
      <c r="B163" s="30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</row>
    <row r="164" spans="1:29" ht="15.75" x14ac:dyDescent="0.25">
      <c r="A164" s="90"/>
      <c r="B164" s="30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</row>
    <row r="165" spans="1:29" ht="15.75" x14ac:dyDescent="0.25">
      <c r="A165" s="90"/>
      <c r="B165" s="30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</row>
    <row r="166" spans="1:29" ht="15.75" x14ac:dyDescent="0.25">
      <c r="A166" s="90"/>
      <c r="B166" s="30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</row>
    <row r="167" spans="1:29" ht="15.75" x14ac:dyDescent="0.25">
      <c r="A167" s="90"/>
      <c r="B167" s="30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</row>
    <row r="168" spans="1:29" ht="15.75" x14ac:dyDescent="0.25">
      <c r="A168" s="90"/>
      <c r="B168" s="3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</row>
    <row r="169" spans="1:29" ht="15.75" x14ac:dyDescent="0.25">
      <c r="A169" s="90"/>
      <c r="B169" s="30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</row>
    <row r="170" spans="1:29" ht="15.75" x14ac:dyDescent="0.25">
      <c r="A170" s="90"/>
      <c r="B170" s="30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</row>
    <row r="171" spans="1:29" ht="15.75" x14ac:dyDescent="0.25">
      <c r="A171" s="90"/>
      <c r="B171" s="30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</row>
    <row r="172" spans="1:29" ht="15.75" x14ac:dyDescent="0.25">
      <c r="A172" s="90"/>
      <c r="B172" s="30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</row>
    <row r="173" spans="1:29" ht="15.75" x14ac:dyDescent="0.25">
      <c r="A173" s="90"/>
      <c r="B173" s="30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</row>
    <row r="174" spans="1:29" ht="15.75" x14ac:dyDescent="0.25">
      <c r="A174" s="90"/>
      <c r="B174" s="30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</row>
    <row r="175" spans="1:29" ht="15.75" x14ac:dyDescent="0.25">
      <c r="A175" s="90"/>
      <c r="B175" s="30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</row>
    <row r="176" spans="1:29" ht="15.75" x14ac:dyDescent="0.25">
      <c r="A176" s="90"/>
      <c r="B176" s="30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</row>
    <row r="177" spans="1:29" ht="15.75" x14ac:dyDescent="0.25">
      <c r="A177" s="90"/>
      <c r="B177" s="30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</row>
    <row r="178" spans="1:29" ht="15.75" x14ac:dyDescent="0.25">
      <c r="A178" s="90"/>
      <c r="B178" s="30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1:29" ht="15.75" x14ac:dyDescent="0.25">
      <c r="A179" s="90"/>
      <c r="B179" s="3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</row>
    <row r="180" spans="1:29" ht="15.75" x14ac:dyDescent="0.25">
      <c r="A180" s="90"/>
      <c r="B180" s="30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</row>
    <row r="181" spans="1:29" ht="15.75" x14ac:dyDescent="0.25">
      <c r="A181" s="90"/>
      <c r="B181" s="30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</row>
    <row r="182" spans="1:29" ht="15.75" x14ac:dyDescent="0.25">
      <c r="A182" s="90"/>
      <c r="B182" s="30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</row>
    <row r="183" spans="1:29" ht="15.75" x14ac:dyDescent="0.25">
      <c r="A183" s="90"/>
      <c r="B183" s="3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</row>
    <row r="184" spans="1:29" ht="15.75" x14ac:dyDescent="0.25">
      <c r="A184" s="90"/>
      <c r="B184" s="30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</row>
    <row r="185" spans="1:29" ht="15.75" x14ac:dyDescent="0.25">
      <c r="A185" s="90"/>
      <c r="B185" s="30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</row>
    <row r="186" spans="1:29" ht="15.75" x14ac:dyDescent="0.25">
      <c r="A186" s="90"/>
      <c r="B186" s="30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</row>
    <row r="187" spans="1:29" ht="15.75" x14ac:dyDescent="0.25">
      <c r="A187" s="90"/>
      <c r="B187" s="3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</row>
    <row r="188" spans="1:29" ht="15.75" x14ac:dyDescent="0.25">
      <c r="A188" s="90"/>
      <c r="B188" s="30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</row>
    <row r="189" spans="1:29" ht="15.75" x14ac:dyDescent="0.25">
      <c r="A189" s="90"/>
      <c r="B189" s="30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</row>
    <row r="190" spans="1:29" ht="15.75" x14ac:dyDescent="0.25">
      <c r="A190" s="90"/>
      <c r="B190" s="30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</row>
    <row r="191" spans="1:29" ht="15.75" x14ac:dyDescent="0.25">
      <c r="A191" s="90"/>
      <c r="B191" s="30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</row>
    <row r="192" spans="1:29" ht="15.75" x14ac:dyDescent="0.25">
      <c r="A192" s="90"/>
      <c r="B192" s="30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</row>
    <row r="193" spans="1:29" ht="15.75" x14ac:dyDescent="0.25">
      <c r="A193" s="90"/>
      <c r="B193" s="30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</row>
    <row r="194" spans="1:29" ht="15.75" x14ac:dyDescent="0.25">
      <c r="A194" s="90"/>
      <c r="B194" s="30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</row>
    <row r="195" spans="1:29" ht="15.75" x14ac:dyDescent="0.25">
      <c r="A195" s="90"/>
      <c r="B195" s="30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</row>
    <row r="196" spans="1:29" ht="15.75" x14ac:dyDescent="0.25">
      <c r="A196" s="90"/>
      <c r="B196" s="30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</row>
    <row r="197" spans="1:29" ht="15.75" x14ac:dyDescent="0.25">
      <c r="A197" s="90"/>
      <c r="B197" s="30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</row>
    <row r="198" spans="1:29" ht="15.75" x14ac:dyDescent="0.25">
      <c r="A198" s="90"/>
      <c r="B198" s="30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</row>
    <row r="199" spans="1:29" ht="15.75" x14ac:dyDescent="0.25">
      <c r="A199" s="90"/>
      <c r="B199" s="30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</row>
    <row r="200" spans="1:29" ht="15.75" x14ac:dyDescent="0.25">
      <c r="A200" s="90"/>
      <c r="B200" s="30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</row>
    <row r="201" spans="1:29" ht="15.75" x14ac:dyDescent="0.25">
      <c r="A201" s="90"/>
      <c r="B201" s="30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</row>
    <row r="202" spans="1:29" ht="15.75" x14ac:dyDescent="0.25">
      <c r="A202" s="90"/>
      <c r="B202" s="30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</row>
    <row r="203" spans="1:29" ht="15.75" x14ac:dyDescent="0.25">
      <c r="A203" s="90"/>
      <c r="B203" s="30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</row>
    <row r="204" spans="1:29" ht="15.75" x14ac:dyDescent="0.25">
      <c r="A204" s="90"/>
      <c r="B204" s="30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</row>
    <row r="205" spans="1:29" ht="15.75" x14ac:dyDescent="0.25">
      <c r="A205" s="90"/>
      <c r="B205" s="30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</row>
    <row r="206" spans="1:29" ht="15.75" x14ac:dyDescent="0.25">
      <c r="A206" s="90"/>
      <c r="B206" s="30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</row>
    <row r="207" spans="1:29" ht="15.75" x14ac:dyDescent="0.25">
      <c r="A207" s="90"/>
      <c r="B207" s="30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</row>
    <row r="208" spans="1:29" ht="15.75" x14ac:dyDescent="0.25">
      <c r="A208" s="90"/>
      <c r="B208" s="30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</row>
    <row r="209" spans="1:29" ht="15.75" x14ac:dyDescent="0.25">
      <c r="A209" s="90"/>
      <c r="B209" s="30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</row>
    <row r="210" spans="1:29" ht="15.75" x14ac:dyDescent="0.25">
      <c r="A210" s="90"/>
      <c r="B210" s="30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</row>
    <row r="211" spans="1:29" ht="15.75" x14ac:dyDescent="0.25">
      <c r="A211" s="90"/>
      <c r="B211" s="30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</row>
    <row r="212" spans="1:29" ht="15.75" x14ac:dyDescent="0.25">
      <c r="A212" s="90"/>
      <c r="B212" s="30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</row>
    <row r="213" spans="1:29" ht="15.75" x14ac:dyDescent="0.25">
      <c r="A213" s="90"/>
      <c r="B213" s="30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</row>
    <row r="214" spans="1:29" ht="15.75" x14ac:dyDescent="0.25">
      <c r="A214" s="90"/>
      <c r="B214" s="30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</row>
    <row r="215" spans="1:29" ht="15.75" x14ac:dyDescent="0.25">
      <c r="A215" s="90"/>
      <c r="B215" s="30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</row>
    <row r="216" spans="1:29" ht="15.75" x14ac:dyDescent="0.25">
      <c r="A216" s="90"/>
      <c r="B216" s="30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</row>
    <row r="217" spans="1:29" ht="15.75" x14ac:dyDescent="0.25">
      <c r="A217" s="90"/>
      <c r="B217" s="30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</row>
    <row r="218" spans="1:29" ht="15.75" x14ac:dyDescent="0.25">
      <c r="A218" s="90"/>
      <c r="B218" s="30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</row>
    <row r="219" spans="1:29" ht="15.75" x14ac:dyDescent="0.25">
      <c r="A219" s="90"/>
      <c r="B219" s="30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</row>
    <row r="220" spans="1:29" ht="15.75" x14ac:dyDescent="0.25">
      <c r="A220" s="90"/>
      <c r="B220" s="30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</row>
    <row r="221" spans="1:29" ht="15.75" x14ac:dyDescent="0.25">
      <c r="A221" s="90"/>
      <c r="B221" s="30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</row>
    <row r="222" spans="1:29" ht="15.75" x14ac:dyDescent="0.25">
      <c r="A222" s="90"/>
      <c r="B222" s="30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</row>
    <row r="223" spans="1:29" ht="15.75" x14ac:dyDescent="0.25">
      <c r="A223" s="90"/>
      <c r="B223" s="30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</row>
    <row r="224" spans="1:29" ht="15.75" x14ac:dyDescent="0.25">
      <c r="A224" s="90"/>
      <c r="B224" s="30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</row>
    <row r="225" spans="1:29" ht="15.75" x14ac:dyDescent="0.25">
      <c r="A225" s="90"/>
      <c r="B225" s="30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</row>
    <row r="226" spans="1:29" ht="15.75" x14ac:dyDescent="0.25">
      <c r="A226" s="90"/>
      <c r="B226" s="30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</row>
    <row r="227" spans="1:29" ht="15.75" x14ac:dyDescent="0.25">
      <c r="A227" s="90"/>
      <c r="B227" s="30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</row>
    <row r="228" spans="1:29" ht="15.75" x14ac:dyDescent="0.25">
      <c r="A228" s="90"/>
      <c r="B228" s="30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</row>
    <row r="229" spans="1:29" ht="15.75" x14ac:dyDescent="0.25">
      <c r="A229" s="90"/>
      <c r="B229" s="30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</row>
    <row r="230" spans="1:29" ht="15.75" x14ac:dyDescent="0.25">
      <c r="A230" s="90"/>
      <c r="B230" s="30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</row>
    <row r="231" spans="1:29" ht="15.75" x14ac:dyDescent="0.25">
      <c r="A231" s="90"/>
      <c r="B231" s="30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</row>
    <row r="232" spans="1:29" ht="15.75" x14ac:dyDescent="0.25">
      <c r="A232" s="90"/>
      <c r="B232" s="30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</row>
    <row r="233" spans="1:29" ht="15.75" x14ac:dyDescent="0.25">
      <c r="A233" s="90"/>
      <c r="B233" s="30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</row>
    <row r="234" spans="1:29" ht="15.75" x14ac:dyDescent="0.25">
      <c r="A234" s="90"/>
      <c r="B234" s="30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</row>
    <row r="235" spans="1:29" ht="15.75" x14ac:dyDescent="0.25">
      <c r="A235" s="90"/>
      <c r="B235" s="30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</row>
    <row r="236" spans="1:29" ht="15.75" x14ac:dyDescent="0.25">
      <c r="A236" s="90"/>
      <c r="B236" s="30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</row>
    <row r="237" spans="1:29" ht="15.75" x14ac:dyDescent="0.25">
      <c r="A237" s="90"/>
      <c r="B237" s="30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</row>
    <row r="238" spans="1:29" ht="15.75" x14ac:dyDescent="0.25">
      <c r="A238" s="90"/>
      <c r="B238" s="30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</row>
    <row r="239" spans="1:29" ht="15.75" x14ac:dyDescent="0.25">
      <c r="A239" s="90"/>
      <c r="B239" s="30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</row>
    <row r="240" spans="1:29" ht="15.75" x14ac:dyDescent="0.25">
      <c r="A240" s="90"/>
      <c r="B240" s="30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</row>
    <row r="241" spans="1:29" ht="15.75" x14ac:dyDescent="0.25">
      <c r="A241" s="90"/>
      <c r="B241" s="30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</row>
    <row r="242" spans="1:29" ht="15.75" x14ac:dyDescent="0.25">
      <c r="A242" s="90"/>
      <c r="B242" s="30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</row>
    <row r="243" spans="1:29" ht="15.75" x14ac:dyDescent="0.25">
      <c r="A243" s="90"/>
      <c r="B243" s="30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</row>
    <row r="244" spans="1:29" ht="15.75" x14ac:dyDescent="0.25">
      <c r="A244" s="90"/>
      <c r="B244" s="30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</row>
    <row r="245" spans="1:29" ht="15.75" x14ac:dyDescent="0.25">
      <c r="A245" s="90"/>
      <c r="B245" s="30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</row>
    <row r="246" spans="1:29" ht="15.75" x14ac:dyDescent="0.25">
      <c r="A246" s="90"/>
      <c r="B246" s="30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</row>
    <row r="247" spans="1:29" ht="15.75" x14ac:dyDescent="0.25">
      <c r="A247" s="90"/>
      <c r="B247" s="30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</row>
    <row r="248" spans="1:29" ht="15.75" x14ac:dyDescent="0.25">
      <c r="A248" s="90"/>
      <c r="B248" s="30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</row>
    <row r="249" spans="1:29" ht="15.75" x14ac:dyDescent="0.25">
      <c r="A249" s="90"/>
      <c r="B249" s="30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</row>
    <row r="250" spans="1:29" ht="15.75" x14ac:dyDescent="0.25">
      <c r="A250" s="90"/>
      <c r="B250" s="30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</row>
    <row r="251" spans="1:29" ht="15.75" x14ac:dyDescent="0.25">
      <c r="A251" s="90"/>
      <c r="B251" s="30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</row>
    <row r="252" spans="1:29" ht="15.75" x14ac:dyDescent="0.25">
      <c r="A252" s="90"/>
      <c r="B252" s="30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</row>
    <row r="253" spans="1:29" ht="15.75" x14ac:dyDescent="0.25">
      <c r="A253" s="90"/>
      <c r="B253" s="30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</row>
    <row r="254" spans="1:29" ht="15.75" x14ac:dyDescent="0.25">
      <c r="A254" s="90"/>
      <c r="B254" s="30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</row>
    <row r="255" spans="1:29" ht="15.75" x14ac:dyDescent="0.25">
      <c r="A255" s="90"/>
      <c r="B255" s="30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</row>
    <row r="256" spans="1:29" ht="15.75" x14ac:dyDescent="0.25">
      <c r="A256" s="90"/>
      <c r="B256" s="30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</row>
    <row r="257" spans="1:29" ht="15.75" x14ac:dyDescent="0.25">
      <c r="A257" s="90"/>
      <c r="B257" s="30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</row>
    <row r="258" spans="1:29" ht="15.75" x14ac:dyDescent="0.25">
      <c r="A258" s="90"/>
      <c r="B258" s="30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</row>
    <row r="259" spans="1:29" ht="15.75" x14ac:dyDescent="0.25">
      <c r="A259" s="90"/>
      <c r="B259" s="30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</row>
    <row r="260" spans="1:29" ht="15.75" x14ac:dyDescent="0.25">
      <c r="A260" s="90"/>
      <c r="B260" s="30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</row>
    <row r="261" spans="1:29" ht="15.75" x14ac:dyDescent="0.25">
      <c r="A261" s="90"/>
      <c r="B261" s="30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</row>
    <row r="262" spans="1:29" ht="15.75" x14ac:dyDescent="0.25">
      <c r="A262" s="90"/>
      <c r="B262" s="30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</row>
    <row r="263" spans="1:29" ht="15.75" x14ac:dyDescent="0.25">
      <c r="A263" s="90"/>
      <c r="B263" s="30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</row>
    <row r="264" spans="1:29" ht="15.75" x14ac:dyDescent="0.25">
      <c r="A264" s="90"/>
      <c r="B264" s="30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</row>
    <row r="265" spans="1:29" ht="15.75" x14ac:dyDescent="0.25">
      <c r="A265" s="90"/>
      <c r="B265" s="30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</row>
    <row r="266" spans="1:29" ht="15.75" x14ac:dyDescent="0.25">
      <c r="A266" s="90"/>
      <c r="B266" s="30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</row>
    <row r="267" spans="1:29" ht="15.75" x14ac:dyDescent="0.25">
      <c r="A267" s="90"/>
      <c r="B267" s="30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</row>
    <row r="268" spans="1:29" ht="15.75" x14ac:dyDescent="0.25">
      <c r="A268" s="90"/>
      <c r="B268" s="30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</row>
    <row r="269" spans="1:29" ht="15.75" x14ac:dyDescent="0.25">
      <c r="A269" s="90"/>
      <c r="B269" s="30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</row>
    <row r="270" spans="1:29" ht="15.75" x14ac:dyDescent="0.25">
      <c r="A270" s="90"/>
      <c r="B270" s="30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</row>
    <row r="271" spans="1:29" ht="15.75" x14ac:dyDescent="0.25">
      <c r="A271" s="90"/>
      <c r="B271" s="30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</row>
    <row r="272" spans="1:29" ht="15.75" x14ac:dyDescent="0.25">
      <c r="A272" s="90"/>
      <c r="B272" s="30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</row>
    <row r="273" spans="1:29" ht="15.75" x14ac:dyDescent="0.25">
      <c r="A273" s="90"/>
      <c r="B273" s="30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</row>
    <row r="274" spans="1:29" ht="15.75" x14ac:dyDescent="0.25">
      <c r="A274" s="90"/>
      <c r="B274" s="30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</row>
    <row r="275" spans="1:29" ht="15.75" x14ac:dyDescent="0.25">
      <c r="A275" s="90"/>
      <c r="B275" s="30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</row>
    <row r="276" spans="1:29" ht="15.75" x14ac:dyDescent="0.25">
      <c r="A276" s="90"/>
      <c r="B276" s="30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</row>
    <row r="277" spans="1:29" ht="15.75" x14ac:dyDescent="0.25">
      <c r="A277" s="90"/>
      <c r="B277" s="30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</row>
    <row r="278" spans="1:29" ht="15.75" x14ac:dyDescent="0.25">
      <c r="A278" s="90"/>
      <c r="B278" s="30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</row>
    <row r="279" spans="1:29" ht="15.75" x14ac:dyDescent="0.25">
      <c r="A279" s="90"/>
      <c r="B279" s="30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</row>
    <row r="280" spans="1:29" ht="15.75" x14ac:dyDescent="0.25">
      <c r="A280" s="90"/>
      <c r="B280" s="30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</row>
    <row r="281" spans="1:29" ht="15.75" x14ac:dyDescent="0.25">
      <c r="A281" s="90"/>
      <c r="B281" s="30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</row>
    <row r="282" spans="1:29" ht="15.75" x14ac:dyDescent="0.25">
      <c r="A282" s="90"/>
      <c r="B282" s="30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</row>
    <row r="283" spans="1:29" ht="15.75" x14ac:dyDescent="0.25">
      <c r="A283" s="90"/>
      <c r="B283" s="30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</row>
    <row r="284" spans="1:29" ht="15.75" x14ac:dyDescent="0.25">
      <c r="A284" s="90"/>
      <c r="B284" s="30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</row>
    <row r="285" spans="1:29" ht="15.75" x14ac:dyDescent="0.25">
      <c r="A285" s="90"/>
      <c r="B285" s="30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</row>
    <row r="286" spans="1:29" ht="15.75" x14ac:dyDescent="0.25">
      <c r="A286" s="90"/>
      <c r="B286" s="30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</row>
    <row r="287" spans="1:29" ht="15.75" x14ac:dyDescent="0.25">
      <c r="A287" s="90"/>
      <c r="B287" s="30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</row>
    <row r="288" spans="1:29" ht="15.75" x14ac:dyDescent="0.25">
      <c r="A288" s="90"/>
      <c r="B288" s="30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</row>
    <row r="289" spans="1:29" ht="15.75" x14ac:dyDescent="0.25">
      <c r="A289" s="90"/>
      <c r="B289" s="30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</row>
    <row r="290" spans="1:29" ht="15.75" x14ac:dyDescent="0.25">
      <c r="A290" s="90"/>
      <c r="B290" s="30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</row>
    <row r="291" spans="1:29" ht="15.75" x14ac:dyDescent="0.25">
      <c r="A291" s="90"/>
      <c r="B291" s="30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</row>
    <row r="292" spans="1:29" ht="15.75" x14ac:dyDescent="0.25">
      <c r="A292" s="90"/>
      <c r="B292" s="30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</row>
    <row r="293" spans="1:29" ht="15.75" x14ac:dyDescent="0.25">
      <c r="A293" s="90"/>
      <c r="B293" s="30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</row>
    <row r="294" spans="1:29" ht="15.75" x14ac:dyDescent="0.25">
      <c r="A294" s="90"/>
      <c r="B294" s="30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</row>
    <row r="295" spans="1:29" ht="15.75" x14ac:dyDescent="0.25">
      <c r="A295" s="90"/>
      <c r="B295" s="30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</row>
    <row r="296" spans="1:29" ht="15.75" x14ac:dyDescent="0.25">
      <c r="A296" s="90"/>
      <c r="B296" s="30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</row>
    <row r="297" spans="1:29" ht="15.75" x14ac:dyDescent="0.25">
      <c r="A297" s="90"/>
      <c r="B297" s="30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</row>
    <row r="298" spans="1:29" ht="15.75" x14ac:dyDescent="0.25">
      <c r="A298" s="90"/>
      <c r="B298" s="30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</row>
    <row r="299" spans="1:29" ht="15.75" x14ac:dyDescent="0.25">
      <c r="A299" s="90"/>
      <c r="B299" s="30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</row>
    <row r="300" spans="1:29" ht="15.75" x14ac:dyDescent="0.25">
      <c r="A300" s="90"/>
      <c r="B300" s="30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</row>
    <row r="301" spans="1:29" ht="15.75" x14ac:dyDescent="0.25">
      <c r="A301" s="90"/>
      <c r="B301" s="30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</row>
    <row r="302" spans="1:29" ht="15.75" x14ac:dyDescent="0.25">
      <c r="A302" s="90"/>
      <c r="B302" s="30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</row>
    <row r="303" spans="1:29" ht="15.75" x14ac:dyDescent="0.25">
      <c r="A303" s="90"/>
      <c r="B303" s="30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ht="15.75" x14ac:dyDescent="0.25">
      <c r="A304" s="90"/>
      <c r="B304" s="30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</row>
    <row r="305" spans="1:29" ht="15.75" x14ac:dyDescent="0.25">
      <c r="A305" s="90"/>
      <c r="B305" s="30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</row>
    <row r="306" spans="1:29" ht="15.75" x14ac:dyDescent="0.25">
      <c r="A306" s="90"/>
      <c r="B306" s="30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ht="15.75" x14ac:dyDescent="0.25">
      <c r="A307" s="90"/>
      <c r="B307" s="30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</row>
    <row r="308" spans="1:29" ht="15.75" x14ac:dyDescent="0.25">
      <c r="A308" s="90"/>
      <c r="B308" s="30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</row>
    <row r="309" spans="1:29" ht="15.75" x14ac:dyDescent="0.25">
      <c r="A309" s="90"/>
      <c r="B309" s="30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</row>
    <row r="310" spans="1:29" ht="15.75" x14ac:dyDescent="0.25">
      <c r="A310" s="90"/>
      <c r="B310" s="30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</row>
    <row r="311" spans="1:29" ht="15.75" x14ac:dyDescent="0.25">
      <c r="A311" s="90"/>
      <c r="B311" s="30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</row>
    <row r="312" spans="1:29" ht="15.75" x14ac:dyDescent="0.25">
      <c r="A312" s="90"/>
      <c r="B312" s="30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</row>
    <row r="313" spans="1:29" ht="15.75" x14ac:dyDescent="0.25">
      <c r="A313" s="90"/>
      <c r="B313" s="30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</row>
    <row r="314" spans="1:29" ht="15.75" x14ac:dyDescent="0.25">
      <c r="A314" s="90"/>
      <c r="B314" s="30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</row>
    <row r="315" spans="1:29" ht="15.75" x14ac:dyDescent="0.25">
      <c r="A315" s="90"/>
      <c r="B315" s="30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ht="15.75" x14ac:dyDescent="0.25">
      <c r="A316" s="90"/>
      <c r="B316" s="30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</row>
    <row r="317" spans="1:29" ht="15.75" x14ac:dyDescent="0.25">
      <c r="A317" s="90"/>
      <c r="B317" s="30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</row>
    <row r="318" spans="1:29" ht="15.75" x14ac:dyDescent="0.25">
      <c r="A318" s="90"/>
      <c r="B318" s="30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ht="15.75" x14ac:dyDescent="0.25">
      <c r="A319" s="90"/>
      <c r="B319" s="30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</row>
    <row r="320" spans="1:29" ht="15.75" x14ac:dyDescent="0.25">
      <c r="A320" s="90"/>
      <c r="B320" s="30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</row>
    <row r="321" spans="1:29" ht="15.75" x14ac:dyDescent="0.25">
      <c r="A321" s="90"/>
      <c r="B321" s="30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</row>
    <row r="322" spans="1:29" ht="15.75" x14ac:dyDescent="0.25">
      <c r="A322" s="90"/>
      <c r="B322" s="30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</row>
    <row r="323" spans="1:29" ht="15.75" x14ac:dyDescent="0.25">
      <c r="A323" s="90"/>
      <c r="B323" s="30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  <row r="324" spans="1:29" ht="15.75" x14ac:dyDescent="0.25">
      <c r="A324" s="90"/>
      <c r="B324" s="30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</row>
    <row r="325" spans="1:29" ht="15.75" x14ac:dyDescent="0.25">
      <c r="A325" s="90"/>
      <c r="B325" s="30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</row>
    <row r="326" spans="1:29" ht="15.75" x14ac:dyDescent="0.25">
      <c r="A326" s="90"/>
      <c r="B326" s="30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</row>
    <row r="327" spans="1:29" ht="15.75" x14ac:dyDescent="0.25">
      <c r="A327" s="90"/>
      <c r="B327" s="30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</row>
    <row r="328" spans="1:29" ht="15.75" x14ac:dyDescent="0.25">
      <c r="A328" s="90"/>
      <c r="B328" s="30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</row>
    <row r="329" spans="1:29" ht="15.75" x14ac:dyDescent="0.25">
      <c r="A329" s="90"/>
      <c r="B329" s="30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</row>
    <row r="330" spans="1:29" ht="15.75" x14ac:dyDescent="0.25">
      <c r="A330" s="90"/>
      <c r="B330" s="30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</row>
    <row r="331" spans="1:29" ht="15.75" x14ac:dyDescent="0.25">
      <c r="A331" s="90"/>
      <c r="B331" s="30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</row>
    <row r="332" spans="1:29" ht="15.75" x14ac:dyDescent="0.25">
      <c r="A332" s="90"/>
      <c r="B332" s="30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</row>
    <row r="333" spans="1:29" ht="15.75" x14ac:dyDescent="0.25">
      <c r="A333" s="90"/>
      <c r="B333" s="30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</row>
    <row r="334" spans="1:29" ht="15.75" x14ac:dyDescent="0.25">
      <c r="A334" s="90"/>
      <c r="B334" s="30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</row>
    <row r="335" spans="1:29" ht="15.75" x14ac:dyDescent="0.25">
      <c r="A335" s="90"/>
      <c r="B335" s="30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</row>
    <row r="336" spans="1:29" ht="15.75" x14ac:dyDescent="0.25">
      <c r="A336" s="90"/>
      <c r="B336" s="30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</row>
    <row r="337" spans="1:29" ht="15.75" x14ac:dyDescent="0.25">
      <c r="A337" s="90"/>
      <c r="B337" s="30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</row>
    <row r="338" spans="1:29" ht="15.75" x14ac:dyDescent="0.25">
      <c r="A338" s="90"/>
      <c r="B338" s="30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</row>
    <row r="339" spans="1:29" ht="15.75" x14ac:dyDescent="0.25">
      <c r="A339" s="90"/>
      <c r="B339" s="30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</row>
    <row r="340" spans="1:29" ht="15.75" x14ac:dyDescent="0.25">
      <c r="A340" s="90"/>
      <c r="B340" s="30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</row>
    <row r="341" spans="1:29" ht="15.75" x14ac:dyDescent="0.25">
      <c r="A341" s="90"/>
      <c r="B341" s="30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</row>
    <row r="342" spans="1:29" ht="15.75" x14ac:dyDescent="0.25">
      <c r="A342" s="90"/>
      <c r="B342" s="30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</row>
    <row r="343" spans="1:29" ht="15.75" x14ac:dyDescent="0.25">
      <c r="A343" s="90"/>
      <c r="B343" s="30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</row>
    <row r="344" spans="1:29" ht="15.75" x14ac:dyDescent="0.25">
      <c r="A344" s="90"/>
      <c r="B344" s="30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</row>
    <row r="345" spans="1:29" ht="15.75" x14ac:dyDescent="0.25">
      <c r="A345" s="90"/>
      <c r="B345" s="30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</row>
    <row r="346" spans="1:29" ht="15.75" x14ac:dyDescent="0.25">
      <c r="A346" s="90"/>
      <c r="B346" s="30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</row>
    <row r="347" spans="1:29" ht="15.75" x14ac:dyDescent="0.25">
      <c r="A347" s="90"/>
      <c r="B347" s="30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</row>
    <row r="348" spans="1:29" ht="15.75" x14ac:dyDescent="0.25">
      <c r="A348" s="90"/>
      <c r="B348" s="30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</row>
    <row r="349" spans="1:29" ht="15.75" x14ac:dyDescent="0.25">
      <c r="A349" s="90"/>
      <c r="B349" s="30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</row>
    <row r="350" spans="1:29" ht="15.75" x14ac:dyDescent="0.25">
      <c r="A350" s="90"/>
      <c r="B350" s="30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</row>
    <row r="351" spans="1:29" ht="15.75" x14ac:dyDescent="0.25">
      <c r="A351" s="90"/>
      <c r="B351" s="30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</row>
    <row r="352" spans="1:29" ht="15.75" x14ac:dyDescent="0.25">
      <c r="A352" s="90"/>
      <c r="B352" s="30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</row>
    <row r="353" spans="1:29" ht="15.75" x14ac:dyDescent="0.25">
      <c r="A353" s="90"/>
      <c r="B353" s="30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</row>
    <row r="354" spans="1:29" ht="15.75" x14ac:dyDescent="0.25">
      <c r="A354" s="90"/>
      <c r="B354" s="30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</row>
    <row r="355" spans="1:29" ht="15.75" x14ac:dyDescent="0.25">
      <c r="A355" s="90"/>
      <c r="B355" s="30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</row>
    <row r="356" spans="1:29" ht="15.75" x14ac:dyDescent="0.25">
      <c r="A356" s="90"/>
      <c r="B356" s="30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</row>
    <row r="357" spans="1:29" ht="15.75" x14ac:dyDescent="0.25">
      <c r="A357" s="90"/>
      <c r="B357" s="30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</row>
    <row r="358" spans="1:29" ht="15.75" x14ac:dyDescent="0.25">
      <c r="A358" s="90"/>
      <c r="B358" s="30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</row>
    <row r="359" spans="1:29" ht="15.75" x14ac:dyDescent="0.25">
      <c r="A359" s="90"/>
      <c r="B359" s="30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</row>
    <row r="360" spans="1:29" ht="15.75" x14ac:dyDescent="0.25">
      <c r="A360" s="90"/>
      <c r="B360" s="30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</row>
    <row r="361" spans="1:29" ht="15.75" x14ac:dyDescent="0.25">
      <c r="A361" s="90"/>
      <c r="B361" s="30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</row>
    <row r="362" spans="1:29" ht="15.75" x14ac:dyDescent="0.25">
      <c r="A362" s="90"/>
      <c r="B362" s="30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</row>
    <row r="363" spans="1:29" ht="15.75" x14ac:dyDescent="0.25">
      <c r="A363" s="90"/>
      <c r="B363" s="30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</row>
    <row r="364" spans="1:29" ht="15.75" x14ac:dyDescent="0.25">
      <c r="A364" s="90"/>
      <c r="B364" s="30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</row>
    <row r="365" spans="1:29" ht="15.75" x14ac:dyDescent="0.25">
      <c r="A365" s="90"/>
      <c r="B365" s="30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</row>
    <row r="366" spans="1:29" ht="15.75" x14ac:dyDescent="0.25">
      <c r="A366" s="90"/>
      <c r="B366" s="30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</row>
    <row r="367" spans="1:29" ht="15.75" x14ac:dyDescent="0.25">
      <c r="A367" s="90"/>
      <c r="B367" s="30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</row>
    <row r="368" spans="1:29" ht="15.75" x14ac:dyDescent="0.25">
      <c r="A368" s="90"/>
      <c r="B368" s="30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</row>
    <row r="369" spans="1:29" ht="15.75" x14ac:dyDescent="0.25">
      <c r="A369" s="90"/>
      <c r="B369" s="30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</row>
    <row r="370" spans="1:29" ht="15.75" x14ac:dyDescent="0.25">
      <c r="A370" s="90"/>
      <c r="B370" s="30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</row>
    <row r="371" spans="1:29" ht="15.75" x14ac:dyDescent="0.25">
      <c r="A371" s="90"/>
      <c r="B371" s="30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</row>
    <row r="372" spans="1:29" ht="15.75" x14ac:dyDescent="0.25">
      <c r="A372" s="90"/>
      <c r="B372" s="30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</row>
    <row r="373" spans="1:29" ht="15.75" x14ac:dyDescent="0.25">
      <c r="A373" s="90"/>
      <c r="B373" s="30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</row>
    <row r="374" spans="1:29" ht="15.75" x14ac:dyDescent="0.25">
      <c r="A374" s="90"/>
      <c r="B374" s="30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</row>
    <row r="375" spans="1:29" ht="15.75" x14ac:dyDescent="0.25">
      <c r="A375" s="90"/>
      <c r="B375" s="30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</row>
    <row r="376" spans="1:29" ht="15.75" x14ac:dyDescent="0.25">
      <c r="A376" s="90"/>
      <c r="B376" s="30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</row>
    <row r="377" spans="1:29" ht="15.75" x14ac:dyDescent="0.25">
      <c r="A377" s="90"/>
      <c r="B377" s="30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</row>
    <row r="378" spans="1:29" ht="15.75" x14ac:dyDescent="0.25">
      <c r="A378" s="90"/>
      <c r="B378" s="30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</row>
    <row r="379" spans="1:29" ht="15.75" x14ac:dyDescent="0.25">
      <c r="A379" s="90"/>
      <c r="B379" s="30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1:29" ht="15.75" x14ac:dyDescent="0.25">
      <c r="A380" s="90"/>
      <c r="B380" s="30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</row>
    <row r="381" spans="1:29" ht="15.75" x14ac:dyDescent="0.25">
      <c r="A381" s="90"/>
      <c r="B381" s="30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</row>
    <row r="382" spans="1:29" ht="15.75" x14ac:dyDescent="0.25">
      <c r="A382" s="90"/>
      <c r="B382" s="30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</row>
    <row r="383" spans="1:29" ht="15.75" x14ac:dyDescent="0.25">
      <c r="A383" s="90"/>
      <c r="B383" s="30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</row>
    <row r="384" spans="1:29" ht="15.75" x14ac:dyDescent="0.25">
      <c r="A384" s="90"/>
      <c r="B384" s="30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</row>
    <row r="385" spans="1:29" ht="15.75" x14ac:dyDescent="0.25">
      <c r="A385" s="90"/>
      <c r="B385" s="30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</row>
    <row r="386" spans="1:29" ht="15.75" x14ac:dyDescent="0.25">
      <c r="A386" s="90"/>
      <c r="B386" s="30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</row>
    <row r="387" spans="1:29" ht="15.75" x14ac:dyDescent="0.25">
      <c r="A387" s="90"/>
      <c r="B387" s="30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</row>
    <row r="388" spans="1:29" ht="15.75" x14ac:dyDescent="0.25">
      <c r="A388" s="90"/>
      <c r="B388" s="30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</row>
    <row r="389" spans="1:29" ht="15.75" x14ac:dyDescent="0.25">
      <c r="A389" s="90"/>
      <c r="B389" s="30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</row>
    <row r="390" spans="1:29" ht="15.75" x14ac:dyDescent="0.25">
      <c r="A390" s="90"/>
      <c r="B390" s="30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</row>
    <row r="391" spans="1:29" ht="15.75" x14ac:dyDescent="0.25">
      <c r="A391" s="90"/>
      <c r="B391" s="30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</row>
    <row r="392" spans="1:29" ht="15.75" x14ac:dyDescent="0.25">
      <c r="A392" s="90"/>
      <c r="B392" s="30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</row>
    <row r="393" spans="1:29" ht="15.75" x14ac:dyDescent="0.25">
      <c r="A393" s="90"/>
      <c r="B393" s="30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</row>
    <row r="394" spans="1:29" ht="15.75" x14ac:dyDescent="0.25">
      <c r="A394" s="90"/>
      <c r="B394" s="30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</row>
    <row r="395" spans="1:29" ht="15.75" x14ac:dyDescent="0.25">
      <c r="A395" s="90"/>
      <c r="B395" s="30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</row>
    <row r="396" spans="1:29" ht="15.75" x14ac:dyDescent="0.25">
      <c r="A396" s="90"/>
      <c r="B396" s="30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</row>
    <row r="397" spans="1:29" ht="15.75" x14ac:dyDescent="0.25">
      <c r="A397" s="90"/>
      <c r="B397" s="30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</row>
    <row r="398" spans="1:29" ht="15.75" x14ac:dyDescent="0.25">
      <c r="A398" s="90"/>
      <c r="B398" s="30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</row>
    <row r="399" spans="1:29" ht="15.75" x14ac:dyDescent="0.25">
      <c r="A399" s="90"/>
      <c r="B399" s="30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</row>
    <row r="400" spans="1:29" ht="15.75" x14ac:dyDescent="0.25">
      <c r="A400" s="90"/>
      <c r="B400" s="30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</row>
    <row r="401" spans="1:29" ht="15.75" x14ac:dyDescent="0.25">
      <c r="A401" s="90"/>
      <c r="B401" s="30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</row>
    <row r="402" spans="1:29" ht="15.75" x14ac:dyDescent="0.25">
      <c r="A402" s="90"/>
      <c r="B402" s="30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</row>
    <row r="403" spans="1:29" ht="15.75" x14ac:dyDescent="0.25">
      <c r="A403" s="90"/>
      <c r="B403" s="30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</row>
    <row r="404" spans="1:29" ht="15.75" x14ac:dyDescent="0.25">
      <c r="A404" s="90"/>
      <c r="B404" s="30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</row>
    <row r="405" spans="1:29" ht="15.75" x14ac:dyDescent="0.25">
      <c r="A405" s="90"/>
      <c r="B405" s="30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</row>
    <row r="406" spans="1:29" ht="15.75" x14ac:dyDescent="0.25">
      <c r="A406" s="90"/>
      <c r="B406" s="30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</row>
    <row r="407" spans="1:29" ht="15.75" x14ac:dyDescent="0.25">
      <c r="A407" s="90"/>
      <c r="B407" s="30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</row>
    <row r="408" spans="1:29" ht="15.75" x14ac:dyDescent="0.25">
      <c r="A408" s="90"/>
      <c r="B408" s="30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</row>
    <row r="409" spans="1:29" ht="15.75" x14ac:dyDescent="0.25">
      <c r="A409" s="90"/>
      <c r="B409" s="30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</row>
    <row r="410" spans="1:29" ht="15.75" x14ac:dyDescent="0.25">
      <c r="A410" s="90"/>
      <c r="B410" s="30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</row>
    <row r="411" spans="1:29" ht="15.75" x14ac:dyDescent="0.25">
      <c r="A411" s="90"/>
      <c r="B411" s="30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</row>
    <row r="412" spans="1:29" ht="15.75" x14ac:dyDescent="0.25">
      <c r="A412" s="90"/>
      <c r="B412" s="30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</row>
    <row r="413" spans="1:29" ht="15.75" x14ac:dyDescent="0.25">
      <c r="A413" s="90"/>
      <c r="B413" s="30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</row>
    <row r="414" spans="1:29" ht="15.75" x14ac:dyDescent="0.25">
      <c r="A414" s="90"/>
      <c r="B414" s="30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</row>
    <row r="415" spans="1:29" ht="15.75" x14ac:dyDescent="0.25">
      <c r="A415" s="90"/>
      <c r="B415" s="30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</row>
    <row r="416" spans="1:29" ht="15.75" x14ac:dyDescent="0.25">
      <c r="A416" s="90"/>
      <c r="B416" s="30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</row>
    <row r="417" spans="1:29" ht="15.75" x14ac:dyDescent="0.25">
      <c r="A417" s="90"/>
      <c r="B417" s="30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</row>
    <row r="418" spans="1:29" ht="15.75" x14ac:dyDescent="0.25">
      <c r="A418" s="90"/>
      <c r="B418" s="30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</row>
    <row r="419" spans="1:29" ht="15.75" x14ac:dyDescent="0.25">
      <c r="A419" s="90"/>
      <c r="B419" s="30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1:29" ht="15.75" x14ac:dyDescent="0.25">
      <c r="A420" s="90"/>
      <c r="B420" s="30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</row>
    <row r="421" spans="1:29" ht="15.75" x14ac:dyDescent="0.25">
      <c r="A421" s="90"/>
      <c r="B421" s="30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</row>
    <row r="422" spans="1:29" ht="15.75" x14ac:dyDescent="0.25">
      <c r="A422" s="90"/>
      <c r="B422" s="30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</row>
    <row r="423" spans="1:29" ht="15.75" x14ac:dyDescent="0.25">
      <c r="A423" s="90"/>
      <c r="B423" s="30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</row>
    <row r="424" spans="1:29" ht="15.75" x14ac:dyDescent="0.25">
      <c r="A424" s="90"/>
      <c r="B424" s="30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</row>
    <row r="425" spans="1:29" ht="15.75" x14ac:dyDescent="0.25">
      <c r="A425" s="90"/>
      <c r="B425" s="30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</row>
    <row r="426" spans="1:29" ht="15.75" x14ac:dyDescent="0.25">
      <c r="A426" s="90"/>
      <c r="B426" s="30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</row>
    <row r="427" spans="1:29" ht="15.75" x14ac:dyDescent="0.25">
      <c r="A427" s="90"/>
      <c r="B427" s="30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</row>
    <row r="428" spans="1:29" ht="15.75" x14ac:dyDescent="0.25">
      <c r="A428" s="90"/>
      <c r="B428" s="30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</row>
    <row r="429" spans="1:29" ht="15.75" x14ac:dyDescent="0.25">
      <c r="A429" s="90"/>
      <c r="B429" s="30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</row>
    <row r="430" spans="1:29" ht="15.75" x14ac:dyDescent="0.25">
      <c r="A430" s="90"/>
      <c r="B430" s="30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</row>
    <row r="431" spans="1:29" ht="15.75" x14ac:dyDescent="0.25">
      <c r="A431" s="90"/>
      <c r="B431" s="30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1:29" ht="15.75" x14ac:dyDescent="0.25">
      <c r="A432" s="90"/>
      <c r="B432" s="30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</row>
    <row r="433" spans="1:29" ht="15.75" x14ac:dyDescent="0.25">
      <c r="A433" s="90"/>
      <c r="B433" s="30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</row>
    <row r="434" spans="1:29" ht="15.75" x14ac:dyDescent="0.25">
      <c r="A434" s="90"/>
      <c r="B434" s="30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</row>
    <row r="435" spans="1:29" ht="15.75" x14ac:dyDescent="0.25">
      <c r="A435" s="90"/>
      <c r="B435" s="30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</row>
    <row r="436" spans="1:29" ht="15.75" x14ac:dyDescent="0.25">
      <c r="A436" s="90"/>
      <c r="B436" s="30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</row>
    <row r="437" spans="1:29" ht="15.75" x14ac:dyDescent="0.25">
      <c r="A437" s="90"/>
      <c r="B437" s="30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</row>
    <row r="438" spans="1:29" ht="15.75" x14ac:dyDescent="0.25">
      <c r="A438" s="90"/>
      <c r="B438" s="30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</row>
    <row r="439" spans="1:29" ht="15.75" x14ac:dyDescent="0.25">
      <c r="A439" s="90"/>
      <c r="B439" s="30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</row>
    <row r="440" spans="1:29" ht="15.75" x14ac:dyDescent="0.25">
      <c r="A440" s="90"/>
      <c r="B440" s="30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</row>
    <row r="441" spans="1:29" ht="15.75" x14ac:dyDescent="0.25">
      <c r="A441" s="90"/>
      <c r="B441" s="30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</row>
    <row r="442" spans="1:29" ht="15.75" x14ac:dyDescent="0.25">
      <c r="A442" s="90"/>
      <c r="B442" s="30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</row>
    <row r="443" spans="1:29" ht="15.75" x14ac:dyDescent="0.25">
      <c r="A443" s="90"/>
      <c r="B443" s="30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</row>
    <row r="444" spans="1:29" ht="15.75" x14ac:dyDescent="0.25">
      <c r="A444" s="90"/>
      <c r="B444" s="30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</row>
    <row r="445" spans="1:29" ht="15.75" x14ac:dyDescent="0.25">
      <c r="A445" s="90"/>
      <c r="B445" s="30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</row>
    <row r="446" spans="1:29" ht="15.75" x14ac:dyDescent="0.25">
      <c r="A446" s="90"/>
      <c r="B446" s="30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</row>
    <row r="447" spans="1:29" ht="15.75" x14ac:dyDescent="0.25">
      <c r="A447" s="90"/>
      <c r="B447" s="30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</row>
    <row r="448" spans="1:29" ht="15.75" x14ac:dyDescent="0.25">
      <c r="A448" s="90"/>
      <c r="B448" s="30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</row>
    <row r="449" spans="1:29" ht="15.75" x14ac:dyDescent="0.25">
      <c r="A449" s="90"/>
      <c r="B449" s="30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</row>
    <row r="450" spans="1:29" ht="15.75" x14ac:dyDescent="0.25">
      <c r="A450" s="90"/>
      <c r="B450" s="30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</row>
    <row r="451" spans="1:29" ht="15.75" x14ac:dyDescent="0.25">
      <c r="A451" s="90"/>
      <c r="B451" s="30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</row>
    <row r="452" spans="1:29" ht="15.75" x14ac:dyDescent="0.25">
      <c r="A452" s="90"/>
      <c r="B452" s="30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</row>
    <row r="453" spans="1:29" ht="15.75" x14ac:dyDescent="0.25">
      <c r="A453" s="90"/>
      <c r="B453" s="30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</row>
    <row r="454" spans="1:29" ht="15.75" x14ac:dyDescent="0.25">
      <c r="A454" s="90"/>
      <c r="B454" s="30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</row>
    <row r="455" spans="1:29" ht="15.75" x14ac:dyDescent="0.25">
      <c r="A455" s="90"/>
      <c r="B455" s="30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</row>
    <row r="456" spans="1:29" ht="15.75" x14ac:dyDescent="0.25">
      <c r="A456" s="90"/>
      <c r="B456" s="30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</row>
    <row r="457" spans="1:29" ht="15.75" x14ac:dyDescent="0.25">
      <c r="A457" s="90"/>
      <c r="B457" s="30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</row>
    <row r="458" spans="1:29" ht="15.75" x14ac:dyDescent="0.25">
      <c r="A458" s="90"/>
      <c r="B458" s="30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</row>
    <row r="459" spans="1:29" ht="15.75" x14ac:dyDescent="0.25">
      <c r="A459" s="90"/>
      <c r="B459" s="30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</row>
    <row r="460" spans="1:29" ht="15.75" x14ac:dyDescent="0.25">
      <c r="A460" s="90"/>
      <c r="B460" s="30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</row>
    <row r="461" spans="1:29" ht="15.75" x14ac:dyDescent="0.25">
      <c r="A461" s="90"/>
      <c r="B461" s="30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</row>
    <row r="462" spans="1:29" ht="15.75" x14ac:dyDescent="0.25">
      <c r="A462" s="90"/>
      <c r="B462" s="30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</row>
    <row r="463" spans="1:29" ht="15.75" x14ac:dyDescent="0.25">
      <c r="A463" s="90"/>
      <c r="B463" s="30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</row>
    <row r="464" spans="1:29" ht="15.75" x14ac:dyDescent="0.25">
      <c r="A464" s="90"/>
      <c r="B464" s="30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</row>
    <row r="465" spans="1:29" ht="15.75" x14ac:dyDescent="0.25">
      <c r="A465" s="90"/>
      <c r="B465" s="30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</row>
    <row r="466" spans="1:29" ht="15.75" x14ac:dyDescent="0.25">
      <c r="A466" s="90"/>
      <c r="B466" s="30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</row>
    <row r="467" spans="1:29" ht="15.75" x14ac:dyDescent="0.25">
      <c r="A467" s="90"/>
      <c r="B467" s="30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</row>
    <row r="468" spans="1:29" ht="15.75" x14ac:dyDescent="0.25">
      <c r="A468" s="90"/>
      <c r="B468" s="30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</row>
    <row r="469" spans="1:29" ht="15.75" x14ac:dyDescent="0.25">
      <c r="A469" s="90"/>
      <c r="B469" s="30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</row>
    <row r="470" spans="1:29" ht="15.75" x14ac:dyDescent="0.25">
      <c r="A470" s="90"/>
      <c r="B470" s="30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</row>
    <row r="471" spans="1:29" ht="15.75" x14ac:dyDescent="0.25">
      <c r="A471" s="90"/>
      <c r="B471" s="30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</row>
    <row r="472" spans="1:29" ht="15.75" x14ac:dyDescent="0.25">
      <c r="A472" s="90"/>
      <c r="B472" s="30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</row>
    <row r="473" spans="1:29" ht="15.75" x14ac:dyDescent="0.25">
      <c r="A473" s="90"/>
      <c r="B473" s="30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</row>
    <row r="474" spans="1:29" ht="15.75" x14ac:dyDescent="0.25">
      <c r="A474" s="90"/>
      <c r="B474" s="30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</row>
    <row r="475" spans="1:29" ht="15.75" x14ac:dyDescent="0.25">
      <c r="A475" s="90"/>
      <c r="B475" s="30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</row>
    <row r="476" spans="1:29" ht="15.75" x14ac:dyDescent="0.25">
      <c r="A476" s="90"/>
      <c r="B476" s="30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</row>
    <row r="477" spans="1:29" ht="15.75" x14ac:dyDescent="0.25">
      <c r="A477" s="90"/>
      <c r="B477" s="30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</row>
    <row r="478" spans="1:29" ht="15.75" x14ac:dyDescent="0.25">
      <c r="A478" s="90"/>
      <c r="B478" s="30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</row>
    <row r="479" spans="1:29" ht="15.75" x14ac:dyDescent="0.25">
      <c r="A479" s="90"/>
      <c r="B479" s="30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</row>
    <row r="480" spans="1:29" ht="15.75" x14ac:dyDescent="0.25">
      <c r="A480" s="90"/>
      <c r="B480" s="30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</row>
    <row r="481" spans="1:29" ht="15.75" x14ac:dyDescent="0.25">
      <c r="A481" s="90"/>
      <c r="B481" s="30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</row>
    <row r="482" spans="1:29" ht="15.75" x14ac:dyDescent="0.25">
      <c r="A482" s="90"/>
      <c r="B482" s="30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</row>
    <row r="483" spans="1:29" ht="15.75" x14ac:dyDescent="0.25">
      <c r="A483" s="90"/>
      <c r="B483" s="30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</row>
    <row r="484" spans="1:29" ht="15.75" x14ac:dyDescent="0.25">
      <c r="A484" s="90"/>
      <c r="B484" s="30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</row>
    <row r="485" spans="1:29" ht="15.75" x14ac:dyDescent="0.25">
      <c r="A485" s="90"/>
      <c r="B485" s="30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</row>
    <row r="486" spans="1:29" ht="15.75" x14ac:dyDescent="0.25">
      <c r="A486" s="90"/>
      <c r="B486" s="30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</row>
    <row r="487" spans="1:29" ht="15.75" x14ac:dyDescent="0.25">
      <c r="A487" s="90"/>
      <c r="B487" s="30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</row>
    <row r="488" spans="1:29" ht="15.75" x14ac:dyDescent="0.25">
      <c r="A488" s="90"/>
      <c r="B488" s="30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</row>
    <row r="489" spans="1:29" ht="15.75" x14ac:dyDescent="0.25">
      <c r="A489" s="90"/>
      <c r="B489" s="30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</row>
    <row r="490" spans="1:29" ht="15.75" x14ac:dyDescent="0.25">
      <c r="A490" s="90"/>
      <c r="B490" s="30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</row>
    <row r="491" spans="1:29" ht="15.75" x14ac:dyDescent="0.25">
      <c r="A491" s="90"/>
      <c r="B491" s="30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</row>
    <row r="492" spans="1:29" ht="15.75" x14ac:dyDescent="0.25">
      <c r="A492" s="90"/>
      <c r="B492" s="30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</row>
    <row r="493" spans="1:29" ht="15.75" x14ac:dyDescent="0.25">
      <c r="A493" s="90"/>
      <c r="B493" s="30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</row>
    <row r="494" spans="1:29" ht="15.75" x14ac:dyDescent="0.25">
      <c r="A494" s="90"/>
      <c r="B494" s="30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</row>
    <row r="495" spans="1:29" ht="15.75" x14ac:dyDescent="0.25">
      <c r="A495" s="90"/>
      <c r="B495" s="30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</row>
    <row r="496" spans="1:29" ht="15.75" x14ac:dyDescent="0.25">
      <c r="A496" s="90"/>
      <c r="B496" s="30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</row>
    <row r="497" spans="1:29" ht="15.75" x14ac:dyDescent="0.25">
      <c r="A497" s="90"/>
      <c r="B497" s="30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</row>
    <row r="498" spans="1:29" ht="15.75" x14ac:dyDescent="0.25">
      <c r="A498" s="90"/>
      <c r="B498" s="30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</row>
    <row r="499" spans="1:29" ht="15.75" x14ac:dyDescent="0.25">
      <c r="A499" s="90"/>
      <c r="B499" s="30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</row>
    <row r="500" spans="1:29" ht="15.75" x14ac:dyDescent="0.25">
      <c r="A500" s="90"/>
      <c r="B500" s="30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</row>
    <row r="501" spans="1:29" ht="15.75" x14ac:dyDescent="0.25">
      <c r="A501" s="90"/>
      <c r="B501" s="30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</row>
    <row r="502" spans="1:29" ht="15.75" x14ac:dyDescent="0.25">
      <c r="A502" s="90"/>
      <c r="B502" s="30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</row>
    <row r="503" spans="1:29" ht="15.75" x14ac:dyDescent="0.25">
      <c r="A503" s="90"/>
      <c r="B503" s="30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</row>
    <row r="504" spans="1:29" ht="15.75" x14ac:dyDescent="0.25">
      <c r="A504" s="90"/>
      <c r="B504" s="30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</row>
    <row r="505" spans="1:29" ht="15.75" x14ac:dyDescent="0.25">
      <c r="A505" s="90"/>
      <c r="B505" s="30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</row>
    <row r="506" spans="1:29" ht="15.75" x14ac:dyDescent="0.25">
      <c r="A506" s="90"/>
      <c r="B506" s="30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</row>
    <row r="507" spans="1:29" ht="15.75" x14ac:dyDescent="0.25">
      <c r="A507" s="90"/>
      <c r="B507" s="30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</row>
    <row r="508" spans="1:29" ht="15.75" x14ac:dyDescent="0.25">
      <c r="A508" s="90"/>
      <c r="B508" s="30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</row>
    <row r="509" spans="1:29" ht="15.75" x14ac:dyDescent="0.25">
      <c r="A509" s="90"/>
      <c r="B509" s="30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</row>
    <row r="510" spans="1:29" ht="15.75" x14ac:dyDescent="0.25">
      <c r="A510" s="90"/>
      <c r="B510" s="30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</row>
    <row r="511" spans="1:29" ht="15.75" x14ac:dyDescent="0.25">
      <c r="A511" s="90"/>
      <c r="B511" s="30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</row>
    <row r="512" spans="1:29" ht="15.75" x14ac:dyDescent="0.25">
      <c r="A512" s="90"/>
      <c r="B512" s="30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</row>
    <row r="513" spans="1:29" ht="15.75" x14ac:dyDescent="0.25">
      <c r="A513" s="90"/>
      <c r="B513" s="30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</row>
    <row r="514" spans="1:29" ht="15.75" x14ac:dyDescent="0.25">
      <c r="A514" s="90"/>
      <c r="B514" s="30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</row>
    <row r="515" spans="1:29" ht="15.75" x14ac:dyDescent="0.25">
      <c r="A515" s="90"/>
      <c r="B515" s="30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</row>
    <row r="516" spans="1:29" ht="15.75" x14ac:dyDescent="0.25">
      <c r="A516" s="90"/>
      <c r="B516" s="30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</row>
    <row r="517" spans="1:29" ht="15.75" x14ac:dyDescent="0.25">
      <c r="A517" s="90"/>
      <c r="B517" s="30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</row>
    <row r="518" spans="1:29" ht="15.75" x14ac:dyDescent="0.25">
      <c r="A518" s="90"/>
      <c r="B518" s="30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</row>
    <row r="519" spans="1:29" ht="15.75" x14ac:dyDescent="0.25">
      <c r="A519" s="90"/>
      <c r="B519" s="30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</row>
    <row r="520" spans="1:29" ht="15.75" x14ac:dyDescent="0.25">
      <c r="A520" s="90"/>
      <c r="B520" s="30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</row>
    <row r="521" spans="1:29" ht="15.75" x14ac:dyDescent="0.25">
      <c r="A521" s="90"/>
      <c r="B521" s="30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</row>
    <row r="522" spans="1:29" ht="15.75" x14ac:dyDescent="0.25">
      <c r="A522" s="90"/>
      <c r="B522" s="30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</row>
    <row r="523" spans="1:29" ht="15.75" x14ac:dyDescent="0.25">
      <c r="A523" s="90"/>
      <c r="B523" s="30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</row>
    <row r="524" spans="1:29" ht="15.75" x14ac:dyDescent="0.25">
      <c r="A524" s="90"/>
      <c r="B524" s="30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</row>
    <row r="525" spans="1:29" ht="15.75" x14ac:dyDescent="0.25">
      <c r="A525" s="90"/>
      <c r="B525" s="30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</row>
    <row r="526" spans="1:29" ht="15.75" x14ac:dyDescent="0.25">
      <c r="A526" s="90"/>
      <c r="B526" s="30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</row>
    <row r="527" spans="1:29" ht="15.75" x14ac:dyDescent="0.25">
      <c r="A527" s="90"/>
      <c r="B527" s="30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</row>
    <row r="528" spans="1:29" ht="15.75" x14ac:dyDescent="0.25">
      <c r="A528" s="90"/>
      <c r="B528" s="30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</row>
    <row r="529" spans="1:29" ht="15.75" x14ac:dyDescent="0.25">
      <c r="A529" s="90"/>
      <c r="B529" s="30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</row>
    <row r="530" spans="1:29" ht="15.75" x14ac:dyDescent="0.25">
      <c r="A530" s="90"/>
      <c r="B530" s="30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</row>
    <row r="531" spans="1:29" ht="15.75" x14ac:dyDescent="0.25">
      <c r="A531" s="90"/>
      <c r="B531" s="30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</row>
    <row r="532" spans="1:29" ht="15.75" x14ac:dyDescent="0.25">
      <c r="A532" s="90"/>
      <c r="B532" s="30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</row>
    <row r="533" spans="1:29" ht="15.75" x14ac:dyDescent="0.25">
      <c r="A533" s="90"/>
      <c r="B533" s="30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</row>
    <row r="534" spans="1:29" ht="15.75" x14ac:dyDescent="0.25">
      <c r="A534" s="90"/>
      <c r="B534" s="30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</row>
    <row r="535" spans="1:29" ht="15.75" x14ac:dyDescent="0.25">
      <c r="A535" s="90"/>
      <c r="B535" s="30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</row>
    <row r="536" spans="1:29" ht="15.75" x14ac:dyDescent="0.25">
      <c r="A536" s="90"/>
      <c r="B536" s="30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</row>
    <row r="537" spans="1:29" ht="15.75" x14ac:dyDescent="0.25">
      <c r="A537" s="90"/>
      <c r="B537" s="30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</row>
    <row r="538" spans="1:29" ht="15.75" x14ac:dyDescent="0.25">
      <c r="A538" s="90"/>
      <c r="B538" s="30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</row>
    <row r="539" spans="1:29" ht="15.75" x14ac:dyDescent="0.25">
      <c r="A539" s="90"/>
      <c r="B539" s="30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</row>
    <row r="540" spans="1:29" ht="15.75" x14ac:dyDescent="0.25">
      <c r="A540" s="90"/>
      <c r="B540" s="30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</row>
    <row r="541" spans="1:29" ht="15.75" x14ac:dyDescent="0.25">
      <c r="A541" s="90"/>
      <c r="B541" s="30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</row>
    <row r="542" spans="1:29" ht="15.75" x14ac:dyDescent="0.25">
      <c r="A542" s="90"/>
      <c r="B542" s="30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</row>
    <row r="543" spans="1:29" ht="15.75" x14ac:dyDescent="0.25">
      <c r="A543" s="90"/>
      <c r="B543" s="30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</row>
    <row r="544" spans="1:29" ht="15.75" x14ac:dyDescent="0.25">
      <c r="A544" s="90"/>
      <c r="B544" s="30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</row>
    <row r="545" spans="1:29" ht="15.75" x14ac:dyDescent="0.25">
      <c r="A545" s="90"/>
      <c r="B545" s="30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</row>
    <row r="546" spans="1:29" ht="15.75" x14ac:dyDescent="0.25">
      <c r="A546" s="90"/>
      <c r="B546" s="30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</row>
    <row r="547" spans="1:29" ht="15.75" x14ac:dyDescent="0.25">
      <c r="A547" s="90"/>
      <c r="B547" s="30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</row>
    <row r="548" spans="1:29" ht="15.75" x14ac:dyDescent="0.25">
      <c r="A548" s="90"/>
      <c r="B548" s="30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</row>
    <row r="549" spans="1:29" ht="15.75" x14ac:dyDescent="0.25">
      <c r="A549" s="90"/>
      <c r="B549" s="30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</row>
    <row r="550" spans="1:29" ht="15.75" x14ac:dyDescent="0.25">
      <c r="A550" s="90"/>
      <c r="B550" s="30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</row>
    <row r="551" spans="1:29" ht="15.75" x14ac:dyDescent="0.25">
      <c r="A551" s="90"/>
      <c r="B551" s="30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</row>
    <row r="552" spans="1:29" ht="15.75" x14ac:dyDescent="0.25">
      <c r="A552" s="90"/>
      <c r="B552" s="30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</row>
    <row r="553" spans="1:29" ht="15.75" x14ac:dyDescent="0.25">
      <c r="A553" s="90"/>
      <c r="B553" s="30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</row>
    <row r="554" spans="1:29" ht="15.75" x14ac:dyDescent="0.25">
      <c r="A554" s="90"/>
      <c r="B554" s="30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</row>
    <row r="555" spans="1:29" ht="15.75" x14ac:dyDescent="0.25">
      <c r="A555" s="90"/>
      <c r="B555" s="30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</row>
    <row r="556" spans="1:29" ht="15.75" x14ac:dyDescent="0.25">
      <c r="A556" s="90"/>
      <c r="B556" s="30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</row>
    <row r="557" spans="1:29" ht="15.75" x14ac:dyDescent="0.25">
      <c r="A557" s="90"/>
      <c r="B557" s="30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</row>
    <row r="558" spans="1:29" ht="15.75" x14ac:dyDescent="0.25">
      <c r="A558" s="90"/>
      <c r="B558" s="30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</row>
    <row r="559" spans="1:29" ht="15.75" x14ac:dyDescent="0.25">
      <c r="A559" s="90"/>
      <c r="B559" s="30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</row>
    <row r="560" spans="1:29" ht="15.75" x14ac:dyDescent="0.25">
      <c r="A560" s="90"/>
      <c r="B560" s="30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</row>
    <row r="561" spans="1:29" ht="15.75" x14ac:dyDescent="0.25">
      <c r="A561" s="90"/>
      <c r="B561" s="30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</row>
    <row r="562" spans="1:29" ht="15.75" x14ac:dyDescent="0.25">
      <c r="A562" s="90"/>
      <c r="B562" s="30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</row>
    <row r="563" spans="1:29" ht="15.75" x14ac:dyDescent="0.25">
      <c r="A563" s="90"/>
      <c r="B563" s="30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</row>
    <row r="564" spans="1:29" ht="15.75" x14ac:dyDescent="0.25">
      <c r="A564" s="90"/>
      <c r="B564" s="30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</row>
    <row r="565" spans="1:29" ht="15.75" x14ac:dyDescent="0.25">
      <c r="A565" s="90"/>
      <c r="B565" s="30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</row>
    <row r="566" spans="1:29" ht="15.75" x14ac:dyDescent="0.25">
      <c r="A566" s="90"/>
      <c r="B566" s="30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</row>
    <row r="567" spans="1:29" ht="15.75" x14ac:dyDescent="0.25">
      <c r="A567" s="90"/>
      <c r="B567" s="30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</row>
    <row r="568" spans="1:29" ht="15.75" x14ac:dyDescent="0.25">
      <c r="A568" s="90"/>
      <c r="B568" s="30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</row>
    <row r="569" spans="1:29" ht="15.75" x14ac:dyDescent="0.25">
      <c r="A569" s="90"/>
      <c r="B569" s="30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</row>
    <row r="570" spans="1:29" ht="15.75" x14ac:dyDescent="0.25">
      <c r="A570" s="90"/>
      <c r="B570" s="30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</row>
    <row r="571" spans="1:29" ht="15.75" x14ac:dyDescent="0.25">
      <c r="A571" s="90"/>
      <c r="B571" s="30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</row>
    <row r="572" spans="1:29" ht="15.75" x14ac:dyDescent="0.25">
      <c r="A572" s="90"/>
      <c r="B572" s="30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</row>
    <row r="573" spans="1:29" ht="15.75" x14ac:dyDescent="0.25">
      <c r="A573" s="90"/>
      <c r="B573" s="30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</row>
    <row r="574" spans="1:29" ht="15.75" x14ac:dyDescent="0.25">
      <c r="A574" s="90"/>
      <c r="B574" s="30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</row>
    <row r="575" spans="1:29" ht="15.75" x14ac:dyDescent="0.25">
      <c r="A575" s="90"/>
      <c r="B575" s="30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</row>
    <row r="576" spans="1:29" ht="15.75" x14ac:dyDescent="0.25">
      <c r="A576" s="90"/>
      <c r="B576" s="30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</row>
    <row r="577" spans="1:29" ht="15.75" x14ac:dyDescent="0.25">
      <c r="A577" s="90"/>
      <c r="B577" s="30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</row>
    <row r="578" spans="1:29" ht="15.75" x14ac:dyDescent="0.25">
      <c r="A578" s="90"/>
      <c r="B578" s="30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</row>
    <row r="579" spans="1:29" ht="15.75" x14ac:dyDescent="0.25">
      <c r="A579" s="90"/>
      <c r="B579" s="30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</row>
    <row r="580" spans="1:29" ht="15.75" x14ac:dyDescent="0.25">
      <c r="A580" s="90"/>
      <c r="B580" s="30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</row>
    <row r="581" spans="1:29" ht="15.75" x14ac:dyDescent="0.25">
      <c r="A581" s="90"/>
      <c r="B581" s="30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</row>
    <row r="582" spans="1:29" ht="15.75" x14ac:dyDescent="0.25">
      <c r="A582" s="90"/>
      <c r="B582" s="30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</row>
    <row r="583" spans="1:29" ht="15.75" x14ac:dyDescent="0.25">
      <c r="A583" s="90"/>
      <c r="B583" s="30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</row>
    <row r="584" spans="1:29" ht="15.75" x14ac:dyDescent="0.25">
      <c r="A584" s="90"/>
      <c r="B584" s="30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</row>
    <row r="585" spans="1:29" ht="15.75" x14ac:dyDescent="0.25">
      <c r="A585" s="90"/>
      <c r="B585" s="30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</row>
    <row r="586" spans="1:29" ht="15.75" x14ac:dyDescent="0.25">
      <c r="A586" s="90"/>
      <c r="B586" s="30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</row>
    <row r="587" spans="1:29" ht="15.75" x14ac:dyDescent="0.25">
      <c r="A587" s="90"/>
      <c r="B587" s="30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</row>
    <row r="588" spans="1:29" ht="15.75" x14ac:dyDescent="0.25">
      <c r="A588" s="90"/>
      <c r="B588" s="30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</row>
    <row r="589" spans="1:29" ht="15.75" x14ac:dyDescent="0.25">
      <c r="A589" s="90"/>
      <c r="B589" s="30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</row>
    <row r="590" spans="1:29" ht="15.75" x14ac:dyDescent="0.25">
      <c r="A590" s="90"/>
      <c r="B590" s="30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</row>
    <row r="591" spans="1:29" ht="15.75" x14ac:dyDescent="0.25">
      <c r="A591" s="90"/>
      <c r="B591" s="30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</row>
    <row r="592" spans="1:29" ht="15.75" x14ac:dyDescent="0.25">
      <c r="A592" s="90"/>
      <c r="B592" s="30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</row>
    <row r="593" spans="1:29" ht="15.75" x14ac:dyDescent="0.25">
      <c r="A593" s="90"/>
      <c r="B593" s="30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</row>
    <row r="594" spans="1:29" ht="15.75" x14ac:dyDescent="0.25">
      <c r="A594" s="90"/>
      <c r="B594" s="30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</row>
    <row r="595" spans="1:29" ht="15.75" x14ac:dyDescent="0.25">
      <c r="A595" s="90"/>
      <c r="B595" s="30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</row>
    <row r="596" spans="1:29" ht="15.75" x14ac:dyDescent="0.25">
      <c r="A596" s="90"/>
      <c r="B596" s="30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</row>
    <row r="597" spans="1:29" ht="15.75" x14ac:dyDescent="0.25">
      <c r="A597" s="90"/>
      <c r="B597" s="30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</row>
    <row r="598" spans="1:29" ht="15.75" x14ac:dyDescent="0.25">
      <c r="A598" s="90"/>
      <c r="B598" s="30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</row>
    <row r="599" spans="1:29" ht="15.75" x14ac:dyDescent="0.25">
      <c r="A599" s="90"/>
      <c r="B599" s="30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</row>
    <row r="600" spans="1:29" ht="15.75" x14ac:dyDescent="0.25">
      <c r="A600" s="90"/>
      <c r="B600" s="30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</row>
    <row r="601" spans="1:29" ht="15.75" x14ac:dyDescent="0.25">
      <c r="A601" s="90"/>
      <c r="B601" s="30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</row>
    <row r="602" spans="1:29" ht="15.75" x14ac:dyDescent="0.25">
      <c r="A602" s="90"/>
      <c r="B602" s="30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</row>
    <row r="603" spans="1:29" ht="15.75" x14ac:dyDescent="0.25">
      <c r="A603" s="90"/>
      <c r="B603" s="30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</row>
    <row r="604" spans="1:29" ht="15.75" x14ac:dyDescent="0.25">
      <c r="A604" s="90"/>
      <c r="B604" s="30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</row>
    <row r="605" spans="1:29" ht="15.75" x14ac:dyDescent="0.25">
      <c r="A605" s="90"/>
      <c r="B605" s="30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</row>
    <row r="606" spans="1:29" ht="15.75" x14ac:dyDescent="0.25">
      <c r="A606" s="90"/>
      <c r="B606" s="30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</row>
    <row r="607" spans="1:29" ht="15.75" x14ac:dyDescent="0.25">
      <c r="A607" s="90"/>
      <c r="B607" s="30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</row>
    <row r="608" spans="1:29" ht="15.75" x14ac:dyDescent="0.25">
      <c r="A608" s="90"/>
      <c r="B608" s="30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</row>
    <row r="609" spans="1:29" ht="15.75" x14ac:dyDescent="0.25">
      <c r="A609" s="90"/>
      <c r="B609" s="30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</row>
    <row r="610" spans="1:29" ht="15.75" x14ac:dyDescent="0.25">
      <c r="A610" s="90"/>
      <c r="B610" s="30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</row>
    <row r="611" spans="1:29" ht="15.75" x14ac:dyDescent="0.25">
      <c r="A611" s="90"/>
      <c r="B611" s="30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</row>
    <row r="612" spans="1:29" ht="15.75" x14ac:dyDescent="0.25">
      <c r="A612" s="90"/>
      <c r="B612" s="30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</row>
    <row r="613" spans="1:29" ht="15.75" x14ac:dyDescent="0.25">
      <c r="A613" s="90"/>
      <c r="B613" s="30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</row>
    <row r="614" spans="1:29" ht="15.75" x14ac:dyDescent="0.25">
      <c r="A614" s="90"/>
      <c r="B614" s="30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</row>
    <row r="615" spans="1:29" ht="15.75" x14ac:dyDescent="0.25">
      <c r="A615" s="90"/>
      <c r="B615" s="30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</row>
    <row r="616" spans="1:29" ht="15.75" x14ac:dyDescent="0.25">
      <c r="A616" s="90"/>
      <c r="B616" s="30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</row>
    <row r="617" spans="1:29" ht="15.75" x14ac:dyDescent="0.25">
      <c r="A617" s="90"/>
      <c r="B617" s="30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</row>
    <row r="618" spans="1:29" ht="15.75" x14ac:dyDescent="0.25">
      <c r="A618" s="90"/>
      <c r="B618" s="30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</row>
    <row r="619" spans="1:29" ht="15.75" x14ac:dyDescent="0.25">
      <c r="A619" s="90"/>
      <c r="B619" s="30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</row>
    <row r="620" spans="1:29" ht="15.75" x14ac:dyDescent="0.25">
      <c r="A620" s="90"/>
      <c r="B620" s="30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</row>
    <row r="621" spans="1:29" ht="15.75" x14ac:dyDescent="0.25">
      <c r="A621" s="90"/>
      <c r="B621" s="30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</row>
    <row r="622" spans="1:29" ht="15.75" x14ac:dyDescent="0.25">
      <c r="A622" s="90"/>
      <c r="B622" s="30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</row>
    <row r="623" spans="1:29" ht="15.75" x14ac:dyDescent="0.25">
      <c r="A623" s="90"/>
      <c r="B623" s="30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</row>
    <row r="624" spans="1:29" ht="15.75" x14ac:dyDescent="0.25">
      <c r="A624" s="90"/>
      <c r="B624" s="30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</row>
    <row r="625" spans="1:29" ht="15.75" x14ac:dyDescent="0.25">
      <c r="A625" s="90"/>
      <c r="B625" s="30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</row>
    <row r="626" spans="1:29" ht="15.75" x14ac:dyDescent="0.25">
      <c r="A626" s="90"/>
      <c r="B626" s="30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</row>
    <row r="627" spans="1:29" ht="15.75" x14ac:dyDescent="0.25">
      <c r="A627" s="90"/>
      <c r="B627" s="30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</row>
    <row r="628" spans="1:29" ht="15.75" x14ac:dyDescent="0.25">
      <c r="A628" s="90"/>
      <c r="B628" s="30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</row>
    <row r="629" spans="1:29" ht="15.75" x14ac:dyDescent="0.25">
      <c r="A629" s="90"/>
      <c r="B629" s="30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</row>
    <row r="630" spans="1:29" ht="15.75" x14ac:dyDescent="0.25">
      <c r="A630" s="90"/>
      <c r="B630" s="30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</row>
    <row r="631" spans="1:29" ht="15.75" x14ac:dyDescent="0.25">
      <c r="A631" s="90"/>
      <c r="B631" s="30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</row>
    <row r="632" spans="1:29" ht="15.75" x14ac:dyDescent="0.25">
      <c r="A632" s="90"/>
      <c r="B632" s="30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</row>
    <row r="633" spans="1:29" ht="15.75" x14ac:dyDescent="0.25">
      <c r="A633" s="90"/>
      <c r="B633" s="30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</row>
    <row r="634" spans="1:29" ht="15.75" x14ac:dyDescent="0.25">
      <c r="A634" s="90"/>
      <c r="B634" s="30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</row>
    <row r="635" spans="1:29" ht="15.75" x14ac:dyDescent="0.25">
      <c r="A635" s="90"/>
      <c r="B635" s="30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</row>
    <row r="636" spans="1:29" ht="15.75" x14ac:dyDescent="0.25">
      <c r="A636" s="90"/>
      <c r="B636" s="30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</row>
    <row r="637" spans="1:29" ht="15.75" x14ac:dyDescent="0.25">
      <c r="A637" s="90"/>
      <c r="B637" s="30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</row>
    <row r="638" spans="1:29" ht="15.75" x14ac:dyDescent="0.25">
      <c r="A638" s="90"/>
      <c r="B638" s="30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</row>
    <row r="639" spans="1:29" ht="15.75" x14ac:dyDescent="0.25">
      <c r="A639" s="90"/>
      <c r="B639" s="30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</row>
    <row r="640" spans="1:29" ht="15.75" x14ac:dyDescent="0.25">
      <c r="A640" s="90"/>
      <c r="B640" s="30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</row>
    <row r="641" spans="1:29" ht="15.75" x14ac:dyDescent="0.25">
      <c r="A641" s="90"/>
      <c r="B641" s="30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</row>
    <row r="642" spans="1:29" ht="15.75" x14ac:dyDescent="0.25">
      <c r="A642" s="90"/>
      <c r="B642" s="30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</row>
    <row r="643" spans="1:29" ht="15.75" x14ac:dyDescent="0.25">
      <c r="A643" s="90"/>
      <c r="B643" s="30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</row>
    <row r="644" spans="1:29" ht="15.75" x14ac:dyDescent="0.25">
      <c r="A644" s="90"/>
      <c r="B644" s="30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</row>
    <row r="645" spans="1:29" ht="15.75" x14ac:dyDescent="0.25">
      <c r="A645" s="90"/>
      <c r="B645" s="30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</row>
    <row r="646" spans="1:29" ht="15.75" x14ac:dyDescent="0.25">
      <c r="A646" s="90"/>
      <c r="B646" s="30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</row>
    <row r="647" spans="1:29" ht="15.75" x14ac:dyDescent="0.25">
      <c r="A647" s="90"/>
      <c r="B647" s="30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</row>
    <row r="648" spans="1:29" ht="15.75" x14ac:dyDescent="0.25">
      <c r="A648" s="90"/>
      <c r="B648" s="30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</row>
    <row r="649" spans="1:29" ht="15.75" x14ac:dyDescent="0.25">
      <c r="A649" s="90"/>
      <c r="B649" s="30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</row>
    <row r="650" spans="1:29" ht="15.75" x14ac:dyDescent="0.25">
      <c r="A650" s="90"/>
      <c r="B650" s="30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</row>
    <row r="651" spans="1:29" ht="15.75" x14ac:dyDescent="0.25">
      <c r="A651" s="90"/>
      <c r="B651" s="30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</row>
    <row r="652" spans="1:29" ht="15.75" x14ac:dyDescent="0.25">
      <c r="A652" s="90"/>
      <c r="B652" s="30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</row>
    <row r="653" spans="1:29" ht="15.75" x14ac:dyDescent="0.25">
      <c r="A653" s="90"/>
      <c r="B653" s="30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</row>
    <row r="654" spans="1:29" ht="15.75" x14ac:dyDescent="0.25">
      <c r="A654" s="90"/>
      <c r="B654" s="30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</row>
    <row r="655" spans="1:29" ht="15.75" x14ac:dyDescent="0.25">
      <c r="A655" s="90"/>
      <c r="B655" s="30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</row>
    <row r="656" spans="1:29" ht="15.75" x14ac:dyDescent="0.25">
      <c r="A656" s="90"/>
      <c r="B656" s="30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</row>
    <row r="657" spans="1:29" ht="15.75" x14ac:dyDescent="0.25">
      <c r="A657" s="90"/>
      <c r="B657" s="30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</row>
    <row r="658" spans="1:29" ht="15.75" x14ac:dyDescent="0.25">
      <c r="A658" s="90"/>
      <c r="B658" s="30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</row>
    <row r="659" spans="1:29" ht="15.75" x14ac:dyDescent="0.25">
      <c r="A659" s="90"/>
      <c r="B659" s="30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</row>
    <row r="660" spans="1:29" ht="15.75" x14ac:dyDescent="0.25">
      <c r="A660" s="90"/>
      <c r="B660" s="30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</row>
    <row r="661" spans="1:29" ht="15.75" x14ac:dyDescent="0.25">
      <c r="A661" s="90"/>
      <c r="B661" s="30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</row>
    <row r="662" spans="1:29" ht="15.75" x14ac:dyDescent="0.25">
      <c r="A662" s="90"/>
      <c r="B662" s="30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</row>
    <row r="663" spans="1:29" ht="15.75" x14ac:dyDescent="0.25">
      <c r="A663" s="90"/>
      <c r="B663" s="30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</row>
    <row r="664" spans="1:29" ht="15.75" x14ac:dyDescent="0.25">
      <c r="A664" s="90"/>
      <c r="B664" s="30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</row>
    <row r="665" spans="1:29" ht="15.75" x14ac:dyDescent="0.25">
      <c r="A665" s="90"/>
      <c r="B665" s="30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</row>
    <row r="666" spans="1:29" ht="15.75" x14ac:dyDescent="0.25">
      <c r="A666" s="90"/>
      <c r="B666" s="30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</row>
    <row r="667" spans="1:29" ht="15.75" x14ac:dyDescent="0.25">
      <c r="A667" s="90"/>
      <c r="B667" s="30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</row>
    <row r="668" spans="1:29" ht="15.75" x14ac:dyDescent="0.25">
      <c r="A668" s="90"/>
      <c r="B668" s="30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</row>
    <row r="669" spans="1:29" ht="15.75" x14ac:dyDescent="0.25">
      <c r="A669" s="90"/>
      <c r="B669" s="30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</row>
    <row r="670" spans="1:29" ht="15.75" x14ac:dyDescent="0.25">
      <c r="A670" s="90"/>
      <c r="B670" s="30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</row>
    <row r="671" spans="1:29" ht="15.75" x14ac:dyDescent="0.25">
      <c r="A671" s="90"/>
      <c r="B671" s="30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</row>
    <row r="672" spans="1:29" ht="15.75" x14ac:dyDescent="0.25">
      <c r="A672" s="90"/>
      <c r="B672" s="30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</row>
    <row r="673" spans="1:29" ht="15.75" x14ac:dyDescent="0.25">
      <c r="A673" s="90"/>
      <c r="B673" s="30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</row>
    <row r="674" spans="1:29" ht="15.75" x14ac:dyDescent="0.25">
      <c r="A674" s="90"/>
      <c r="B674" s="30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</row>
    <row r="675" spans="1:29" ht="15.75" x14ac:dyDescent="0.25">
      <c r="A675" s="90"/>
      <c r="B675" s="30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</row>
    <row r="676" spans="1:29" ht="15.75" x14ac:dyDescent="0.25">
      <c r="A676" s="90"/>
      <c r="B676" s="30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</row>
    <row r="677" spans="1:29" ht="15.75" x14ac:dyDescent="0.25">
      <c r="A677" s="90"/>
      <c r="B677" s="30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</row>
    <row r="678" spans="1:29" ht="15.75" x14ac:dyDescent="0.25">
      <c r="A678" s="90"/>
      <c r="B678" s="30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</row>
    <row r="679" spans="1:29" ht="15.75" x14ac:dyDescent="0.25">
      <c r="A679" s="90"/>
      <c r="B679" s="30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</row>
    <row r="680" spans="1:29" ht="15.75" x14ac:dyDescent="0.25">
      <c r="A680" s="90"/>
      <c r="B680" s="30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</row>
    <row r="681" spans="1:29" ht="15.75" x14ac:dyDescent="0.25">
      <c r="A681" s="90"/>
      <c r="B681" s="30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</row>
    <row r="682" spans="1:29" ht="15.75" x14ac:dyDescent="0.25">
      <c r="A682" s="90"/>
      <c r="B682" s="30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</row>
    <row r="683" spans="1:29" ht="15.75" x14ac:dyDescent="0.25">
      <c r="A683" s="90"/>
      <c r="B683" s="30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</row>
    <row r="684" spans="1:29" ht="15.75" x14ac:dyDescent="0.25">
      <c r="A684" s="90"/>
      <c r="B684" s="30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</row>
    <row r="685" spans="1:29" ht="15.75" x14ac:dyDescent="0.25">
      <c r="A685" s="90"/>
      <c r="B685" s="30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</row>
    <row r="686" spans="1:29" ht="15.75" x14ac:dyDescent="0.25">
      <c r="A686" s="90"/>
      <c r="B686" s="30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</row>
    <row r="687" spans="1:29" ht="15.75" x14ac:dyDescent="0.25">
      <c r="A687" s="90"/>
      <c r="B687" s="30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</row>
    <row r="688" spans="1:29" ht="15.75" x14ac:dyDescent="0.25">
      <c r="A688" s="90"/>
      <c r="B688" s="30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</row>
    <row r="689" spans="1:29" ht="15.75" x14ac:dyDescent="0.25">
      <c r="A689" s="90"/>
      <c r="B689" s="30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</row>
    <row r="690" spans="1:29" ht="15.75" x14ac:dyDescent="0.25">
      <c r="A690" s="90"/>
      <c r="B690" s="30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</row>
    <row r="691" spans="1:29" ht="15.75" x14ac:dyDescent="0.25">
      <c r="A691" s="90"/>
      <c r="B691" s="30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</row>
    <row r="692" spans="1:29" ht="15.75" x14ac:dyDescent="0.25">
      <c r="A692" s="90"/>
      <c r="B692" s="30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</row>
    <row r="693" spans="1:29" ht="15.75" x14ac:dyDescent="0.25">
      <c r="A693" s="90"/>
      <c r="B693" s="30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</row>
    <row r="694" spans="1:29" ht="15.75" x14ac:dyDescent="0.25">
      <c r="A694" s="90"/>
      <c r="B694" s="30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</row>
    <row r="695" spans="1:29" ht="15.75" x14ac:dyDescent="0.25">
      <c r="A695" s="90"/>
      <c r="B695" s="30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</row>
    <row r="696" spans="1:29" ht="15.75" x14ac:dyDescent="0.25">
      <c r="A696" s="90"/>
      <c r="B696" s="30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</row>
    <row r="697" spans="1:29" ht="15.75" x14ac:dyDescent="0.25">
      <c r="A697" s="90"/>
      <c r="B697" s="30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</row>
    <row r="698" spans="1:29" ht="15.75" x14ac:dyDescent="0.25">
      <c r="A698" s="90"/>
      <c r="B698" s="30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</row>
    <row r="699" spans="1:29" ht="15.75" x14ac:dyDescent="0.25">
      <c r="A699" s="90"/>
      <c r="B699" s="30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</row>
    <row r="700" spans="1:29" ht="15.75" x14ac:dyDescent="0.25">
      <c r="A700" s="90"/>
      <c r="B700" s="30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</row>
    <row r="701" spans="1:29" ht="15.75" x14ac:dyDescent="0.25">
      <c r="A701" s="90"/>
      <c r="B701" s="30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</row>
    <row r="702" spans="1:29" ht="15.75" x14ac:dyDescent="0.25">
      <c r="A702" s="90"/>
      <c r="B702" s="30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</row>
    <row r="703" spans="1:29" ht="15.75" x14ac:dyDescent="0.25">
      <c r="A703" s="90"/>
      <c r="B703" s="30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</row>
    <row r="704" spans="1:29" ht="15.75" x14ac:dyDescent="0.25">
      <c r="A704" s="90"/>
      <c r="B704" s="30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</row>
    <row r="705" spans="1:29" ht="15.75" x14ac:dyDescent="0.25">
      <c r="A705" s="90"/>
      <c r="B705" s="30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</row>
    <row r="706" spans="1:29" ht="15.75" x14ac:dyDescent="0.25">
      <c r="A706" s="90"/>
      <c r="B706" s="30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</row>
    <row r="707" spans="1:29" ht="15.75" x14ac:dyDescent="0.25">
      <c r="A707" s="90"/>
      <c r="B707" s="30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</row>
    <row r="708" spans="1:29" ht="15.75" x14ac:dyDescent="0.25">
      <c r="A708" s="90"/>
      <c r="B708" s="30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</row>
    <row r="709" spans="1:29" ht="15.75" x14ac:dyDescent="0.25">
      <c r="A709" s="90"/>
      <c r="B709" s="30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</row>
    <row r="710" spans="1:29" ht="15.75" x14ac:dyDescent="0.25">
      <c r="A710" s="90"/>
      <c r="B710" s="30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</row>
    <row r="711" spans="1:29" ht="15.75" x14ac:dyDescent="0.25">
      <c r="A711" s="90"/>
      <c r="B711" s="30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</row>
    <row r="712" spans="1:29" ht="15.75" x14ac:dyDescent="0.25">
      <c r="A712" s="90"/>
      <c r="B712" s="30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</row>
    <row r="713" spans="1:29" ht="15.75" x14ac:dyDescent="0.25">
      <c r="A713" s="90"/>
      <c r="B713" s="30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</row>
    <row r="714" spans="1:29" ht="15.75" x14ac:dyDescent="0.25">
      <c r="A714" s="90"/>
      <c r="B714" s="30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</row>
    <row r="715" spans="1:29" ht="15.75" x14ac:dyDescent="0.25">
      <c r="A715" s="90"/>
      <c r="B715" s="30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</row>
    <row r="716" spans="1:29" ht="15.75" x14ac:dyDescent="0.25">
      <c r="A716" s="90"/>
      <c r="B716" s="30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</row>
    <row r="717" spans="1:29" ht="15.75" x14ac:dyDescent="0.25">
      <c r="A717" s="90"/>
      <c r="B717" s="30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</row>
    <row r="718" spans="1:29" ht="15.75" x14ac:dyDescent="0.25">
      <c r="A718" s="90"/>
      <c r="B718" s="30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</row>
    <row r="719" spans="1:29" ht="15.75" x14ac:dyDescent="0.25">
      <c r="A719" s="90"/>
      <c r="B719" s="30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</row>
    <row r="720" spans="1:29" ht="15.75" x14ac:dyDescent="0.25">
      <c r="A720" s="90"/>
      <c r="B720" s="30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</row>
    <row r="721" spans="1:29" ht="15.75" x14ac:dyDescent="0.25">
      <c r="A721" s="90"/>
      <c r="B721" s="30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</row>
    <row r="722" spans="1:29" ht="15.75" x14ac:dyDescent="0.25">
      <c r="A722" s="90"/>
      <c r="B722" s="30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</row>
    <row r="723" spans="1:29" ht="15.75" x14ac:dyDescent="0.25">
      <c r="A723" s="90"/>
      <c r="B723" s="30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</row>
    <row r="724" spans="1:29" ht="15.75" x14ac:dyDescent="0.25">
      <c r="A724" s="90"/>
      <c r="B724" s="30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</row>
    <row r="725" spans="1:29" ht="15.75" x14ac:dyDescent="0.25">
      <c r="A725" s="90"/>
      <c r="B725" s="30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</row>
    <row r="726" spans="1:29" ht="15.75" x14ac:dyDescent="0.25">
      <c r="A726" s="90"/>
      <c r="B726" s="30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</row>
    <row r="727" spans="1:29" ht="15.75" x14ac:dyDescent="0.25">
      <c r="A727" s="90"/>
      <c r="B727" s="30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</row>
    <row r="728" spans="1:29" ht="15.75" x14ac:dyDescent="0.25">
      <c r="A728" s="90"/>
      <c r="B728" s="30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</row>
    <row r="729" spans="1:29" ht="15.75" x14ac:dyDescent="0.25">
      <c r="A729" s="90"/>
      <c r="B729" s="30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</row>
    <row r="730" spans="1:29" ht="15.75" x14ac:dyDescent="0.25">
      <c r="A730" s="90"/>
      <c r="B730" s="30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</row>
    <row r="731" spans="1:29" ht="15.75" x14ac:dyDescent="0.25">
      <c r="A731" s="90"/>
      <c r="B731" s="30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</row>
    <row r="732" spans="1:29" ht="15.75" x14ac:dyDescent="0.25">
      <c r="A732" s="90"/>
      <c r="B732" s="30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</row>
    <row r="733" spans="1:29" ht="15.75" x14ac:dyDescent="0.25">
      <c r="A733" s="90"/>
      <c r="B733" s="30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</row>
    <row r="734" spans="1:29" ht="15.75" x14ac:dyDescent="0.25">
      <c r="A734" s="90"/>
      <c r="B734" s="30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</row>
    <row r="735" spans="1:29" ht="15.75" x14ac:dyDescent="0.25">
      <c r="A735" s="90"/>
      <c r="B735" s="30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</row>
    <row r="736" spans="1:29" ht="15.75" x14ac:dyDescent="0.25">
      <c r="A736" s="90"/>
      <c r="B736" s="30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</row>
    <row r="737" spans="1:29" ht="15.75" x14ac:dyDescent="0.25">
      <c r="A737" s="90"/>
      <c r="B737" s="30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</row>
    <row r="738" spans="1:29" ht="15.75" x14ac:dyDescent="0.25">
      <c r="A738" s="90"/>
      <c r="B738" s="30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</row>
    <row r="739" spans="1:29" ht="15.75" x14ac:dyDescent="0.25">
      <c r="A739" s="90"/>
      <c r="B739" s="30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</row>
    <row r="740" spans="1:29" ht="15.75" x14ac:dyDescent="0.25">
      <c r="A740" s="90"/>
      <c r="B740" s="30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</row>
    <row r="741" spans="1:29" ht="15.75" x14ac:dyDescent="0.25">
      <c r="A741" s="90"/>
      <c r="B741" s="30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</row>
    <row r="742" spans="1:29" ht="15.75" x14ac:dyDescent="0.25">
      <c r="A742" s="90"/>
      <c r="B742" s="30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</row>
    <row r="743" spans="1:29" ht="15.75" x14ac:dyDescent="0.25">
      <c r="A743" s="90"/>
      <c r="B743" s="30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</row>
    <row r="744" spans="1:29" ht="15.75" x14ac:dyDescent="0.25">
      <c r="A744" s="90"/>
      <c r="B744" s="30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</row>
    <row r="745" spans="1:29" ht="15.75" x14ac:dyDescent="0.25">
      <c r="A745" s="90"/>
      <c r="B745" s="30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</row>
    <row r="746" spans="1:29" ht="15.75" x14ac:dyDescent="0.25">
      <c r="A746" s="90"/>
      <c r="B746" s="30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</row>
    <row r="747" spans="1:29" ht="15.75" x14ac:dyDescent="0.25">
      <c r="A747" s="90"/>
      <c r="B747" s="30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</row>
    <row r="748" spans="1:29" ht="15.75" x14ac:dyDescent="0.25">
      <c r="A748" s="90"/>
      <c r="B748" s="30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</row>
    <row r="749" spans="1:29" ht="15.75" x14ac:dyDescent="0.25">
      <c r="A749" s="90"/>
      <c r="B749" s="30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</row>
    <row r="750" spans="1:29" ht="15.75" x14ac:dyDescent="0.25">
      <c r="A750" s="90"/>
      <c r="B750" s="30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</row>
    <row r="751" spans="1:29" ht="15.75" x14ac:dyDescent="0.25">
      <c r="A751" s="90"/>
      <c r="B751" s="30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</row>
    <row r="752" spans="1:29" ht="15.75" x14ac:dyDescent="0.25">
      <c r="A752" s="90"/>
      <c r="B752" s="30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</row>
    <row r="753" spans="1:29" ht="15.75" x14ac:dyDescent="0.25">
      <c r="A753" s="90"/>
      <c r="B753" s="30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</row>
    <row r="754" spans="1:29" ht="15.75" x14ac:dyDescent="0.25">
      <c r="A754" s="90"/>
      <c r="B754" s="30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</row>
    <row r="755" spans="1:29" ht="15.75" x14ac:dyDescent="0.25">
      <c r="A755" s="90"/>
      <c r="B755" s="30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</row>
    <row r="756" spans="1:29" ht="15.75" x14ac:dyDescent="0.25">
      <c r="A756" s="90"/>
      <c r="B756" s="30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</row>
    <row r="757" spans="1:29" ht="15.75" x14ac:dyDescent="0.25">
      <c r="A757" s="90"/>
      <c r="B757" s="30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</row>
    <row r="758" spans="1:29" ht="15.75" x14ac:dyDescent="0.25">
      <c r="A758" s="90"/>
      <c r="B758" s="30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</row>
    <row r="759" spans="1:29" ht="15.75" x14ac:dyDescent="0.25">
      <c r="A759" s="90"/>
      <c r="B759" s="30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</row>
    <row r="760" spans="1:29" ht="15.75" x14ac:dyDescent="0.25">
      <c r="A760" s="90"/>
      <c r="B760" s="30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</row>
    <row r="761" spans="1:29" ht="15.75" x14ac:dyDescent="0.25">
      <c r="A761" s="90"/>
      <c r="B761" s="30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</row>
    <row r="762" spans="1:29" ht="15.75" x14ac:dyDescent="0.25">
      <c r="A762" s="90"/>
      <c r="B762" s="30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</row>
    <row r="763" spans="1:29" ht="15.75" x14ac:dyDescent="0.25">
      <c r="A763" s="90"/>
      <c r="B763" s="30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</row>
    <row r="764" spans="1:29" ht="15.75" x14ac:dyDescent="0.25">
      <c r="A764" s="90"/>
      <c r="B764" s="30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</row>
    <row r="765" spans="1:29" ht="15.75" x14ac:dyDescent="0.25">
      <c r="A765" s="90"/>
      <c r="B765" s="30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</row>
    <row r="766" spans="1:29" ht="15.75" x14ac:dyDescent="0.25">
      <c r="A766" s="90"/>
      <c r="B766" s="30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</row>
    <row r="767" spans="1:29" ht="15.75" x14ac:dyDescent="0.25">
      <c r="A767" s="90"/>
      <c r="B767" s="30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</row>
    <row r="768" spans="1:29" ht="15.75" x14ac:dyDescent="0.25">
      <c r="A768" s="90"/>
      <c r="B768" s="30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</row>
    <row r="769" spans="1:29" ht="15.75" x14ac:dyDescent="0.25">
      <c r="A769" s="90"/>
      <c r="B769" s="30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</row>
    <row r="770" spans="1:29" ht="15.75" x14ac:dyDescent="0.25">
      <c r="A770" s="90"/>
      <c r="B770" s="30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</row>
    <row r="771" spans="1:29" ht="15.75" x14ac:dyDescent="0.25">
      <c r="A771" s="90"/>
      <c r="B771" s="30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</row>
    <row r="772" spans="1:29" ht="15.75" x14ac:dyDescent="0.25">
      <c r="A772" s="90"/>
      <c r="B772" s="30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</row>
    <row r="773" spans="1:29" ht="15.75" x14ac:dyDescent="0.25">
      <c r="A773" s="90"/>
      <c r="B773" s="30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</row>
    <row r="774" spans="1:29" ht="15.75" x14ac:dyDescent="0.25">
      <c r="A774" s="90"/>
      <c r="B774" s="30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</row>
    <row r="775" spans="1:29" ht="15.75" x14ac:dyDescent="0.25">
      <c r="A775" s="90"/>
      <c r="B775" s="30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</row>
    <row r="776" spans="1:29" ht="15.75" x14ac:dyDescent="0.25">
      <c r="A776" s="90"/>
      <c r="B776" s="30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</row>
    <row r="777" spans="1:29" ht="15.75" x14ac:dyDescent="0.25">
      <c r="A777" s="90"/>
      <c r="B777" s="30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</row>
    <row r="778" spans="1:29" ht="15.75" x14ac:dyDescent="0.25">
      <c r="A778" s="90"/>
      <c r="B778" s="30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</row>
    <row r="779" spans="1:29" ht="15.75" x14ac:dyDescent="0.25">
      <c r="A779" s="90"/>
      <c r="B779" s="30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</row>
    <row r="780" spans="1:29" ht="15.75" x14ac:dyDescent="0.25">
      <c r="A780" s="90"/>
      <c r="B780" s="30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</row>
    <row r="781" spans="1:29" ht="15.75" x14ac:dyDescent="0.25">
      <c r="A781" s="90"/>
      <c r="B781" s="30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</row>
    <row r="782" spans="1:29" ht="15.75" x14ac:dyDescent="0.25">
      <c r="A782" s="90"/>
      <c r="B782" s="30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</row>
    <row r="783" spans="1:29" ht="15.75" x14ac:dyDescent="0.25">
      <c r="A783" s="90"/>
      <c r="B783" s="30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</row>
    <row r="784" spans="1:29" ht="15.75" x14ac:dyDescent="0.25">
      <c r="A784" s="90"/>
      <c r="B784" s="30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</row>
    <row r="785" spans="1:29" ht="15.75" x14ac:dyDescent="0.25">
      <c r="A785" s="90"/>
      <c r="B785" s="30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</row>
    <row r="786" spans="1:29" ht="15.75" x14ac:dyDescent="0.25">
      <c r="A786" s="90"/>
      <c r="B786" s="30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</row>
    <row r="787" spans="1:29" ht="15.75" x14ac:dyDescent="0.25">
      <c r="A787" s="90"/>
      <c r="B787" s="30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</row>
    <row r="788" spans="1:29" ht="15.75" x14ac:dyDescent="0.25">
      <c r="A788" s="90"/>
      <c r="B788" s="30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</row>
    <row r="789" spans="1:29" ht="15.75" x14ac:dyDescent="0.25">
      <c r="A789" s="90"/>
      <c r="B789" s="30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</row>
    <row r="790" spans="1:29" ht="15.75" x14ac:dyDescent="0.25">
      <c r="A790" s="90"/>
      <c r="B790" s="30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</row>
    <row r="791" spans="1:29" ht="15.75" x14ac:dyDescent="0.25">
      <c r="A791" s="90"/>
      <c r="B791" s="30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</row>
    <row r="792" spans="1:29" ht="15.75" x14ac:dyDescent="0.25">
      <c r="A792" s="90"/>
      <c r="B792" s="30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</row>
    <row r="793" spans="1:29" ht="15.75" x14ac:dyDescent="0.25">
      <c r="A793" s="90"/>
      <c r="B793" s="30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</row>
    <row r="794" spans="1:29" ht="15.75" x14ac:dyDescent="0.25">
      <c r="A794" s="90"/>
      <c r="B794" s="30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</row>
    <row r="795" spans="1:29" ht="15.75" x14ac:dyDescent="0.25">
      <c r="A795" s="90"/>
      <c r="B795" s="30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</row>
    <row r="796" spans="1:29" ht="15.75" x14ac:dyDescent="0.25">
      <c r="A796" s="90"/>
      <c r="B796" s="30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</row>
    <row r="797" spans="1:29" ht="15.75" x14ac:dyDescent="0.25">
      <c r="A797" s="90"/>
      <c r="B797" s="30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</row>
    <row r="798" spans="1:29" ht="15.75" x14ac:dyDescent="0.25">
      <c r="A798" s="90"/>
      <c r="B798" s="30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</row>
    <row r="799" spans="1:29" ht="15.75" x14ac:dyDescent="0.25">
      <c r="A799" s="90"/>
      <c r="B799" s="30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</row>
    <row r="800" spans="1:29" ht="15.75" x14ac:dyDescent="0.25">
      <c r="A800" s="90"/>
      <c r="B800" s="30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</row>
    <row r="801" spans="1:29" ht="15.75" x14ac:dyDescent="0.25">
      <c r="A801" s="90"/>
      <c r="B801" s="30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</row>
    <row r="802" spans="1:29" ht="15.75" x14ac:dyDescent="0.25">
      <c r="A802" s="90"/>
      <c r="B802" s="30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</row>
    <row r="803" spans="1:29" ht="15.75" x14ac:dyDescent="0.25">
      <c r="A803" s="90"/>
      <c r="B803" s="30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</row>
    <row r="804" spans="1:29" ht="15.75" x14ac:dyDescent="0.25">
      <c r="A804" s="90"/>
      <c r="B804" s="30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</row>
    <row r="805" spans="1:29" ht="15.75" x14ac:dyDescent="0.25">
      <c r="A805" s="90"/>
      <c r="B805" s="30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</row>
    <row r="806" spans="1:29" ht="15.75" x14ac:dyDescent="0.25">
      <c r="A806" s="90"/>
      <c r="B806" s="30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</row>
    <row r="807" spans="1:29" ht="15.75" x14ac:dyDescent="0.25">
      <c r="A807" s="90"/>
      <c r="B807" s="30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</row>
    <row r="808" spans="1:29" ht="15.75" x14ac:dyDescent="0.25">
      <c r="A808" s="90"/>
      <c r="B808" s="30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</row>
    <row r="809" spans="1:29" ht="15.75" x14ac:dyDescent="0.25">
      <c r="A809" s="90"/>
      <c r="B809" s="30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</row>
    <row r="810" spans="1:29" ht="15.75" x14ac:dyDescent="0.25">
      <c r="A810" s="90"/>
      <c r="B810" s="30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</row>
    <row r="811" spans="1:29" ht="15.75" x14ac:dyDescent="0.25">
      <c r="A811" s="90"/>
      <c r="B811" s="30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</row>
    <row r="812" spans="1:29" ht="15.75" x14ac:dyDescent="0.25">
      <c r="A812" s="90"/>
      <c r="B812" s="30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</row>
    <row r="813" spans="1:29" ht="15.75" x14ac:dyDescent="0.25">
      <c r="A813" s="90"/>
      <c r="B813" s="30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</row>
    <row r="814" spans="1:29" ht="15.75" x14ac:dyDescent="0.25">
      <c r="A814" s="90"/>
      <c r="B814" s="30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</row>
    <row r="815" spans="1:29" ht="15.75" x14ac:dyDescent="0.25">
      <c r="A815" s="90"/>
      <c r="B815" s="30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</row>
    <row r="816" spans="1:29" ht="15.75" x14ac:dyDescent="0.25">
      <c r="A816" s="90"/>
      <c r="B816" s="30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</row>
    <row r="817" spans="1:29" ht="15.75" x14ac:dyDescent="0.25">
      <c r="A817" s="90"/>
      <c r="B817" s="30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</row>
    <row r="818" spans="1:29" ht="15.75" x14ac:dyDescent="0.25">
      <c r="A818" s="90"/>
      <c r="B818" s="30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</row>
    <row r="819" spans="1:29" ht="15.75" x14ac:dyDescent="0.25">
      <c r="A819" s="90"/>
      <c r="B819" s="30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</row>
    <row r="820" spans="1:29" ht="15.75" x14ac:dyDescent="0.25">
      <c r="A820" s="90"/>
      <c r="B820" s="30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</row>
    <row r="821" spans="1:29" ht="15.75" x14ac:dyDescent="0.25">
      <c r="A821" s="90"/>
      <c r="B821" s="30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</row>
    <row r="822" spans="1:29" ht="15.75" x14ac:dyDescent="0.25">
      <c r="A822" s="90"/>
      <c r="B822" s="30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</row>
    <row r="823" spans="1:29" ht="15.75" x14ac:dyDescent="0.25">
      <c r="A823" s="90"/>
      <c r="B823" s="30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</row>
    <row r="824" spans="1:29" ht="15.75" x14ac:dyDescent="0.25">
      <c r="A824" s="90"/>
      <c r="B824" s="30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</row>
    <row r="825" spans="1:29" ht="15.75" x14ac:dyDescent="0.25">
      <c r="A825" s="90"/>
      <c r="B825" s="30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</row>
    <row r="826" spans="1:29" ht="15.75" x14ac:dyDescent="0.25">
      <c r="A826" s="90"/>
      <c r="B826" s="30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</row>
    <row r="827" spans="1:29" ht="15.75" x14ac:dyDescent="0.25">
      <c r="A827" s="90"/>
      <c r="B827" s="30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</row>
    <row r="828" spans="1:29" ht="15.75" x14ac:dyDescent="0.25">
      <c r="A828" s="90"/>
      <c r="B828" s="30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</row>
    <row r="829" spans="1:29" ht="15.75" x14ac:dyDescent="0.25">
      <c r="A829" s="90"/>
      <c r="B829" s="30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</row>
    <row r="830" spans="1:29" ht="15.75" x14ac:dyDescent="0.25">
      <c r="A830" s="90"/>
      <c r="B830" s="30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</row>
    <row r="831" spans="1:29" ht="15.75" x14ac:dyDescent="0.25">
      <c r="A831" s="90"/>
      <c r="B831" s="30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</row>
    <row r="832" spans="1:29" ht="15.75" x14ac:dyDescent="0.25">
      <c r="A832" s="90"/>
      <c r="B832" s="30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</row>
    <row r="833" spans="1:29" ht="15.75" x14ac:dyDescent="0.25">
      <c r="A833" s="90"/>
      <c r="B833" s="30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</row>
    <row r="834" spans="1:29" ht="15.75" x14ac:dyDescent="0.25">
      <c r="A834" s="90"/>
      <c r="B834" s="30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</row>
    <row r="835" spans="1:29" ht="15.75" x14ac:dyDescent="0.25">
      <c r="A835" s="90"/>
      <c r="B835" s="30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</row>
    <row r="836" spans="1:29" ht="15.75" x14ac:dyDescent="0.25">
      <c r="A836" s="90"/>
      <c r="B836" s="30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</row>
    <row r="837" spans="1:29" ht="15.75" x14ac:dyDescent="0.25">
      <c r="A837" s="90"/>
      <c r="B837" s="30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</row>
    <row r="838" spans="1:29" ht="15.75" x14ac:dyDescent="0.25">
      <c r="A838" s="90"/>
      <c r="B838" s="30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</row>
    <row r="839" spans="1:29" ht="15.75" x14ac:dyDescent="0.25">
      <c r="A839" s="90"/>
      <c r="B839" s="30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</row>
    <row r="840" spans="1:29" ht="15.75" x14ac:dyDescent="0.25">
      <c r="A840" s="90"/>
      <c r="B840" s="30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</row>
    <row r="841" spans="1:29" ht="15.75" x14ac:dyDescent="0.25">
      <c r="A841" s="90"/>
      <c r="B841" s="30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</row>
    <row r="842" spans="1:29" ht="15.75" x14ac:dyDescent="0.25">
      <c r="A842" s="90"/>
      <c r="B842" s="30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</row>
    <row r="843" spans="1:29" ht="15.75" x14ac:dyDescent="0.25">
      <c r="A843" s="90"/>
      <c r="B843" s="30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</row>
    <row r="844" spans="1:29" ht="15.75" x14ac:dyDescent="0.25">
      <c r="A844" s="90"/>
      <c r="B844" s="30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</row>
    <row r="845" spans="1:29" ht="15.75" x14ac:dyDescent="0.25">
      <c r="A845" s="90"/>
      <c r="B845" s="30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</row>
    <row r="846" spans="1:29" ht="15.75" x14ac:dyDescent="0.25">
      <c r="A846" s="90"/>
      <c r="B846" s="30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</row>
    <row r="847" spans="1:29" ht="15.75" x14ac:dyDescent="0.25">
      <c r="A847" s="90"/>
      <c r="B847" s="30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</row>
    <row r="848" spans="1:29" ht="15.75" x14ac:dyDescent="0.25">
      <c r="A848" s="90"/>
      <c r="B848" s="30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</row>
    <row r="849" spans="1:29" ht="15.75" x14ac:dyDescent="0.25">
      <c r="A849" s="90"/>
      <c r="B849" s="30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</row>
    <row r="850" spans="1:29" ht="15.75" x14ac:dyDescent="0.25">
      <c r="A850" s="90"/>
      <c r="B850" s="30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</row>
    <row r="851" spans="1:29" ht="15.75" x14ac:dyDescent="0.25">
      <c r="A851" s="90"/>
      <c r="B851" s="30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</row>
    <row r="852" spans="1:29" ht="15.75" x14ac:dyDescent="0.25">
      <c r="A852" s="90"/>
      <c r="B852" s="30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</row>
    <row r="853" spans="1:29" ht="15.75" x14ac:dyDescent="0.25">
      <c r="A853" s="90"/>
      <c r="B853" s="30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</row>
    <row r="854" spans="1:29" ht="15.75" x14ac:dyDescent="0.25">
      <c r="A854" s="90"/>
      <c r="B854" s="30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</row>
    <row r="855" spans="1:29" ht="15.75" x14ac:dyDescent="0.25">
      <c r="A855" s="90"/>
      <c r="B855" s="30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</row>
    <row r="856" spans="1:29" ht="15.75" x14ac:dyDescent="0.25">
      <c r="A856" s="90"/>
      <c r="B856" s="30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</row>
    <row r="857" spans="1:29" ht="15.75" x14ac:dyDescent="0.25">
      <c r="A857" s="90"/>
      <c r="B857" s="30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</row>
    <row r="858" spans="1:29" ht="15.75" x14ac:dyDescent="0.25">
      <c r="A858" s="90"/>
      <c r="B858" s="30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</row>
    <row r="859" spans="1:29" ht="15.75" x14ac:dyDescent="0.25">
      <c r="A859" s="90"/>
      <c r="B859" s="30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</row>
    <row r="860" spans="1:29" ht="15.75" x14ac:dyDescent="0.25">
      <c r="A860" s="90"/>
      <c r="B860" s="30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</row>
    <row r="861" spans="1:29" ht="15.75" x14ac:dyDescent="0.25">
      <c r="A861" s="90"/>
      <c r="B861" s="30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</row>
    <row r="862" spans="1:29" ht="15.75" x14ac:dyDescent="0.25">
      <c r="A862" s="90"/>
      <c r="B862" s="30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</row>
    <row r="863" spans="1:29" ht="15.75" x14ac:dyDescent="0.25">
      <c r="A863" s="90"/>
      <c r="B863" s="30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</row>
    <row r="864" spans="1:29" ht="15.75" x14ac:dyDescent="0.25">
      <c r="A864" s="90"/>
      <c r="B864" s="30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</row>
    <row r="865" spans="1:29" ht="15.75" x14ac:dyDescent="0.25">
      <c r="A865" s="90"/>
      <c r="B865" s="30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</row>
    <row r="866" spans="1:29" ht="15.75" x14ac:dyDescent="0.25">
      <c r="A866" s="90"/>
      <c r="B866" s="30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</row>
    <row r="867" spans="1:29" ht="15.75" x14ac:dyDescent="0.25">
      <c r="A867" s="90"/>
      <c r="B867" s="30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</row>
    <row r="868" spans="1:29" ht="15.75" x14ac:dyDescent="0.25">
      <c r="A868" s="90"/>
      <c r="B868" s="30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</row>
    <row r="869" spans="1:29" ht="15.75" x14ac:dyDescent="0.25">
      <c r="A869" s="90"/>
      <c r="B869" s="30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</row>
    <row r="870" spans="1:29" ht="15.75" x14ac:dyDescent="0.25">
      <c r="A870" s="90"/>
      <c r="B870" s="30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</row>
    <row r="871" spans="1:29" ht="15.75" x14ac:dyDescent="0.25">
      <c r="A871" s="90"/>
      <c r="B871" s="30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</row>
    <row r="872" spans="1:29" ht="15.75" x14ac:dyDescent="0.25">
      <c r="A872" s="90"/>
      <c r="B872" s="30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</row>
    <row r="873" spans="1:29" ht="15.75" x14ac:dyDescent="0.25">
      <c r="A873" s="90"/>
      <c r="B873" s="30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</row>
    <row r="874" spans="1:29" ht="15.75" x14ac:dyDescent="0.25">
      <c r="A874" s="90"/>
      <c r="B874" s="30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</row>
    <row r="875" spans="1:29" ht="15.75" x14ac:dyDescent="0.25">
      <c r="A875" s="90"/>
      <c r="B875" s="30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</row>
    <row r="876" spans="1:29" ht="15.75" x14ac:dyDescent="0.25">
      <c r="A876" s="90"/>
      <c r="B876" s="30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</row>
    <row r="877" spans="1:29" ht="15.75" x14ac:dyDescent="0.25">
      <c r="A877" s="90"/>
      <c r="B877" s="30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</row>
    <row r="878" spans="1:29" ht="15.75" x14ac:dyDescent="0.25">
      <c r="A878" s="90"/>
      <c r="B878" s="30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</row>
    <row r="879" spans="1:29" ht="15.75" x14ac:dyDescent="0.25">
      <c r="A879" s="90"/>
      <c r="B879" s="30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</row>
    <row r="880" spans="1:29" ht="15.75" x14ac:dyDescent="0.25">
      <c r="A880" s="90"/>
      <c r="B880" s="30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</row>
    <row r="881" spans="1:29" ht="15.75" x14ac:dyDescent="0.25">
      <c r="A881" s="90"/>
      <c r="B881" s="30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</row>
    <row r="882" spans="1:29" ht="15.75" x14ac:dyDescent="0.25">
      <c r="A882" s="90"/>
      <c r="B882" s="30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</row>
    <row r="883" spans="1:29" ht="15.75" x14ac:dyDescent="0.25">
      <c r="A883" s="90"/>
      <c r="B883" s="30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</row>
    <row r="884" spans="1:29" ht="15.75" x14ac:dyDescent="0.25">
      <c r="A884" s="90"/>
      <c r="B884" s="30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</row>
    <row r="885" spans="1:29" ht="15.75" x14ac:dyDescent="0.25">
      <c r="A885" s="90"/>
      <c r="B885" s="30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</row>
    <row r="886" spans="1:29" ht="15.75" x14ac:dyDescent="0.25">
      <c r="A886" s="90"/>
      <c r="B886" s="30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</row>
    <row r="887" spans="1:29" ht="15.75" x14ac:dyDescent="0.25">
      <c r="A887" s="90"/>
      <c r="B887" s="30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</row>
    <row r="888" spans="1:29" ht="15.75" x14ac:dyDescent="0.25">
      <c r="A888" s="90"/>
      <c r="B888" s="30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</row>
    <row r="889" spans="1:29" ht="15.75" x14ac:dyDescent="0.25">
      <c r="A889" s="90"/>
      <c r="B889" s="30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</row>
    <row r="890" spans="1:29" ht="15.75" x14ac:dyDescent="0.25">
      <c r="A890" s="90"/>
      <c r="B890" s="30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</row>
    <row r="891" spans="1:29" ht="15.75" x14ac:dyDescent="0.25">
      <c r="A891" s="90"/>
      <c r="B891" s="30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</row>
    <row r="892" spans="1:29" ht="15.75" x14ac:dyDescent="0.25">
      <c r="A892" s="90"/>
      <c r="B892" s="30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</row>
    <row r="893" spans="1:29" ht="15.75" x14ac:dyDescent="0.25">
      <c r="A893" s="90"/>
      <c r="B893" s="30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</row>
    <row r="894" spans="1:29" ht="15.75" x14ac:dyDescent="0.25">
      <c r="A894" s="90"/>
      <c r="B894" s="30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</row>
    <row r="895" spans="1:29" ht="15.75" x14ac:dyDescent="0.25">
      <c r="A895" s="90"/>
      <c r="B895" s="30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</row>
    <row r="896" spans="1:29" ht="15.75" x14ac:dyDescent="0.25">
      <c r="A896" s="90"/>
      <c r="B896" s="30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</row>
    <row r="897" spans="1:29" ht="15.75" x14ac:dyDescent="0.25">
      <c r="A897" s="90"/>
      <c r="B897" s="30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</row>
    <row r="898" spans="1:29" ht="15.75" x14ac:dyDescent="0.25">
      <c r="A898" s="90"/>
      <c r="B898" s="30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</row>
    <row r="899" spans="1:29" ht="15.75" x14ac:dyDescent="0.25">
      <c r="A899" s="90"/>
      <c r="B899" s="30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</row>
    <row r="900" spans="1:29" ht="15.75" x14ac:dyDescent="0.25">
      <c r="A900" s="90"/>
      <c r="B900" s="30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</row>
    <row r="901" spans="1:29" ht="15.75" x14ac:dyDescent="0.25">
      <c r="A901" s="90"/>
      <c r="B901" s="30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</row>
    <row r="902" spans="1:29" ht="15.75" x14ac:dyDescent="0.25">
      <c r="A902" s="90"/>
      <c r="B902" s="30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</row>
    <row r="903" spans="1:29" ht="15.75" x14ac:dyDescent="0.25">
      <c r="A903" s="90"/>
      <c r="B903" s="30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</row>
    <row r="904" spans="1:29" ht="15.75" x14ac:dyDescent="0.25">
      <c r="A904" s="90"/>
      <c r="B904" s="30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</row>
    <row r="905" spans="1:29" ht="15.75" x14ac:dyDescent="0.25">
      <c r="A905" s="90"/>
      <c r="B905" s="30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</row>
    <row r="906" spans="1:29" ht="15.75" x14ac:dyDescent="0.25">
      <c r="A906" s="90"/>
      <c r="B906" s="30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</row>
    <row r="907" spans="1:29" ht="15.75" x14ac:dyDescent="0.25">
      <c r="A907" s="90"/>
      <c r="B907" s="30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</row>
    <row r="908" spans="1:29" ht="15.75" x14ac:dyDescent="0.25">
      <c r="A908" s="90"/>
      <c r="B908" s="30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</row>
    <row r="909" spans="1:29" ht="15.75" x14ac:dyDescent="0.25">
      <c r="A909" s="90"/>
      <c r="B909" s="30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</row>
    <row r="910" spans="1:29" ht="15.75" x14ac:dyDescent="0.25">
      <c r="A910" s="90"/>
      <c r="B910" s="30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</row>
    <row r="911" spans="1:29" ht="15.75" x14ac:dyDescent="0.25">
      <c r="A911" s="90"/>
      <c r="B911" s="30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</row>
    <row r="912" spans="1:29" ht="15.75" x14ac:dyDescent="0.25">
      <c r="A912" s="90"/>
      <c r="B912" s="30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</row>
    <row r="913" spans="1:29" ht="15.75" x14ac:dyDescent="0.25">
      <c r="A913" s="90"/>
      <c r="B913" s="30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</row>
    <row r="914" spans="1:29" ht="15.75" x14ac:dyDescent="0.25">
      <c r="A914" s="90"/>
      <c r="B914" s="30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</row>
    <row r="915" spans="1:29" ht="15.75" x14ac:dyDescent="0.25">
      <c r="A915" s="90"/>
      <c r="B915" s="30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</row>
    <row r="916" spans="1:29" ht="15.75" x14ac:dyDescent="0.25">
      <c r="A916" s="90"/>
      <c r="B916" s="30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</row>
    <row r="917" spans="1:29" ht="15.75" x14ac:dyDescent="0.25">
      <c r="A917" s="90"/>
      <c r="B917" s="30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</row>
    <row r="918" spans="1:29" ht="15.75" x14ac:dyDescent="0.25">
      <c r="A918" s="90"/>
      <c r="B918" s="30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</row>
    <row r="919" spans="1:29" ht="15.75" x14ac:dyDescent="0.25">
      <c r="A919" s="90"/>
      <c r="B919" s="30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</row>
    <row r="920" spans="1:29" ht="15.75" x14ac:dyDescent="0.25">
      <c r="A920" s="90"/>
      <c r="B920" s="30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</row>
    <row r="921" spans="1:29" ht="15.75" x14ac:dyDescent="0.25">
      <c r="A921" s="90"/>
      <c r="B921" s="30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</row>
    <row r="922" spans="1:29" ht="15.75" x14ac:dyDescent="0.25">
      <c r="A922" s="90"/>
      <c r="B922" s="30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</row>
    <row r="923" spans="1:29" ht="15.75" x14ac:dyDescent="0.25">
      <c r="A923" s="90"/>
      <c r="B923" s="30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</row>
    <row r="924" spans="1:29" ht="15.75" x14ac:dyDescent="0.25">
      <c r="A924" s="90"/>
      <c r="B924" s="30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</row>
    <row r="925" spans="1:29" ht="15.75" x14ac:dyDescent="0.25">
      <c r="A925" s="90"/>
      <c r="B925" s="30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</row>
    <row r="926" spans="1:29" ht="15.75" x14ac:dyDescent="0.25">
      <c r="A926" s="90"/>
      <c r="B926" s="30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</row>
    <row r="927" spans="1:29" ht="15.75" x14ac:dyDescent="0.25">
      <c r="A927" s="90"/>
      <c r="B927" s="30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</row>
    <row r="928" spans="1:29" ht="15.75" x14ac:dyDescent="0.25">
      <c r="A928" s="90"/>
      <c r="B928" s="30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</row>
    <row r="929" spans="1:29" ht="15.75" x14ac:dyDescent="0.25">
      <c r="A929" s="90"/>
      <c r="B929" s="30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</row>
    <row r="930" spans="1:29" ht="15.75" x14ac:dyDescent="0.25">
      <c r="A930" s="90"/>
      <c r="B930" s="30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</row>
    <row r="931" spans="1:29" ht="15.75" x14ac:dyDescent="0.25">
      <c r="A931" s="90"/>
      <c r="B931" s="30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</row>
    <row r="932" spans="1:29" ht="15.75" x14ac:dyDescent="0.25">
      <c r="A932" s="90"/>
      <c r="B932" s="30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</row>
    <row r="933" spans="1:29" ht="15.75" x14ac:dyDescent="0.25">
      <c r="A933" s="90"/>
      <c r="B933" s="30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</row>
    <row r="934" spans="1:29" ht="15.75" x14ac:dyDescent="0.25">
      <c r="A934" s="90"/>
      <c r="B934" s="30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</row>
    <row r="935" spans="1:29" ht="15.75" x14ac:dyDescent="0.25">
      <c r="A935" s="90"/>
      <c r="B935" s="30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</row>
    <row r="936" spans="1:29" ht="15.75" x14ac:dyDescent="0.25">
      <c r="A936" s="90"/>
      <c r="B936" s="30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</row>
    <row r="937" spans="1:29" ht="15.75" x14ac:dyDescent="0.25">
      <c r="A937" s="90"/>
      <c r="B937" s="30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</row>
    <row r="938" spans="1:29" ht="15.75" x14ac:dyDescent="0.25">
      <c r="A938" s="90"/>
      <c r="B938" s="30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</row>
    <row r="939" spans="1:29" ht="15.75" x14ac:dyDescent="0.25">
      <c r="A939" s="90"/>
      <c r="B939" s="30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</row>
    <row r="940" spans="1:29" ht="15.75" x14ac:dyDescent="0.25">
      <c r="A940" s="90"/>
      <c r="B940" s="30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</row>
    <row r="941" spans="1:29" ht="15.75" x14ac:dyDescent="0.25">
      <c r="A941" s="90"/>
      <c r="B941" s="30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</row>
    <row r="942" spans="1:29" ht="15.75" x14ac:dyDescent="0.25">
      <c r="A942" s="90"/>
      <c r="B942" s="30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</row>
    <row r="943" spans="1:29" ht="15.75" x14ac:dyDescent="0.25">
      <c r="A943" s="90"/>
      <c r="B943" s="30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</row>
    <row r="944" spans="1:29" ht="15.75" x14ac:dyDescent="0.25">
      <c r="A944" s="90"/>
      <c r="B944" s="30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</row>
    <row r="945" spans="1:29" ht="15.75" x14ac:dyDescent="0.25">
      <c r="A945" s="90"/>
      <c r="B945" s="30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</row>
    <row r="946" spans="1:29" ht="15.75" x14ac:dyDescent="0.25">
      <c r="A946" s="90"/>
      <c r="B946" s="30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</row>
    <row r="947" spans="1:29" ht="15.75" x14ac:dyDescent="0.25">
      <c r="A947" s="90"/>
      <c r="B947" s="30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</row>
    <row r="948" spans="1:29" ht="15.75" x14ac:dyDescent="0.25">
      <c r="A948" s="90"/>
      <c r="B948" s="30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</row>
    <row r="949" spans="1:29" ht="15.75" x14ac:dyDescent="0.25">
      <c r="A949" s="90"/>
      <c r="B949" s="30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</row>
    <row r="950" spans="1:29" ht="15.75" x14ac:dyDescent="0.25">
      <c r="A950" s="90"/>
      <c r="B950" s="30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</row>
    <row r="951" spans="1:29" ht="15.75" x14ac:dyDescent="0.25">
      <c r="A951" s="90"/>
      <c r="B951" s="30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</row>
    <row r="952" spans="1:29" ht="15.75" x14ac:dyDescent="0.25">
      <c r="A952" s="90"/>
      <c r="B952" s="30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</row>
    <row r="953" spans="1:29" ht="15.75" x14ac:dyDescent="0.25">
      <c r="A953" s="90"/>
      <c r="B953" s="30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</row>
    <row r="954" spans="1:29" ht="15.75" x14ac:dyDescent="0.25">
      <c r="A954" s="90"/>
      <c r="B954" s="30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</row>
    <row r="955" spans="1:29" ht="15.75" x14ac:dyDescent="0.25">
      <c r="A955" s="90"/>
      <c r="B955" s="30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</row>
    <row r="956" spans="1:29" ht="15.75" x14ac:dyDescent="0.25">
      <c r="A956" s="90"/>
      <c r="B956" s="30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</row>
    <row r="957" spans="1:29" ht="15.75" x14ac:dyDescent="0.25">
      <c r="A957" s="90"/>
      <c r="B957" s="30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</row>
    <row r="958" spans="1:29" ht="15.75" x14ac:dyDescent="0.25">
      <c r="A958" s="90"/>
      <c r="B958" s="30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</row>
    <row r="959" spans="1:29" ht="15.75" x14ac:dyDescent="0.25">
      <c r="A959" s="90"/>
      <c r="B959" s="30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</row>
    <row r="960" spans="1:29" ht="15.75" x14ac:dyDescent="0.25">
      <c r="A960" s="90"/>
      <c r="B960" s="30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</row>
    <row r="961" spans="1:29" ht="15.75" x14ac:dyDescent="0.25">
      <c r="A961" s="90"/>
      <c r="B961" s="30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</row>
    <row r="962" spans="1:29" ht="15.75" x14ac:dyDescent="0.25">
      <c r="A962" s="90"/>
      <c r="B962" s="30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</row>
    <row r="963" spans="1:29" ht="15.75" x14ac:dyDescent="0.25">
      <c r="A963" s="90"/>
      <c r="B963" s="30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</row>
    <row r="964" spans="1:29" ht="15.75" x14ac:dyDescent="0.25">
      <c r="A964" s="90"/>
      <c r="B964" s="30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</row>
    <row r="965" spans="1:29" ht="15.75" x14ac:dyDescent="0.25">
      <c r="A965" s="90"/>
      <c r="B965" s="30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</row>
    <row r="966" spans="1:29" ht="15.75" x14ac:dyDescent="0.25">
      <c r="A966" s="90"/>
      <c r="B966" s="30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</row>
    <row r="967" spans="1:29" ht="15.75" x14ac:dyDescent="0.25">
      <c r="A967" s="90"/>
      <c r="B967" s="30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</row>
    <row r="968" spans="1:29" ht="15.75" x14ac:dyDescent="0.25">
      <c r="A968" s="90"/>
      <c r="B968" s="30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</row>
    <row r="969" spans="1:29" ht="15.75" x14ac:dyDescent="0.25">
      <c r="A969" s="90"/>
      <c r="B969" s="30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</row>
    <row r="970" spans="1:29" ht="15.75" x14ac:dyDescent="0.25">
      <c r="A970" s="90"/>
      <c r="B970" s="30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</row>
    <row r="971" spans="1:29" ht="15.75" x14ac:dyDescent="0.25">
      <c r="A971" s="90"/>
      <c r="B971" s="30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</row>
    <row r="972" spans="1:29" ht="15.75" x14ac:dyDescent="0.25">
      <c r="A972" s="90"/>
      <c r="B972" s="30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</row>
    <row r="973" spans="1:29" ht="15.75" x14ac:dyDescent="0.25">
      <c r="A973" s="90"/>
      <c r="B973" s="30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</row>
    <row r="974" spans="1:29" ht="15.75" x14ac:dyDescent="0.25">
      <c r="A974" s="90"/>
      <c r="B974" s="30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</row>
    <row r="975" spans="1:29" ht="15.75" x14ac:dyDescent="0.25">
      <c r="A975" s="90"/>
      <c r="B975" s="30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</row>
    <row r="976" spans="1:29" ht="15.75" x14ac:dyDescent="0.25">
      <c r="A976" s="90"/>
      <c r="B976" s="30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</row>
    <row r="977" spans="1:29" ht="15.75" x14ac:dyDescent="0.25">
      <c r="A977" s="90"/>
      <c r="B977" s="30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</row>
    <row r="978" spans="1:29" ht="15.75" x14ac:dyDescent="0.25">
      <c r="A978" s="90"/>
      <c r="B978" s="30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</row>
    <row r="979" spans="1:29" ht="15.75" x14ac:dyDescent="0.25">
      <c r="A979" s="90"/>
      <c r="B979" s="30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</row>
    <row r="980" spans="1:29" ht="15.75" x14ac:dyDescent="0.25">
      <c r="A980" s="90"/>
      <c r="B980" s="30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</row>
    <row r="981" spans="1:29" ht="15.75" x14ac:dyDescent="0.25">
      <c r="A981" s="90"/>
      <c r="B981" s="30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</row>
    <row r="982" spans="1:29" ht="15.75" x14ac:dyDescent="0.25">
      <c r="A982" s="90"/>
      <c r="B982" s="30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</row>
    <row r="983" spans="1:29" ht="15.75" x14ac:dyDescent="0.25">
      <c r="A983" s="90"/>
      <c r="B983" s="30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</row>
    <row r="984" spans="1:29" ht="15.75" x14ac:dyDescent="0.25">
      <c r="A984" s="90"/>
      <c r="B984" s="30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</row>
    <row r="985" spans="1:29" ht="15.75" x14ac:dyDescent="0.25">
      <c r="A985" s="90"/>
      <c r="B985" s="30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</row>
    <row r="986" spans="1:29" ht="15.75" x14ac:dyDescent="0.25">
      <c r="A986" s="90"/>
      <c r="B986" s="30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</row>
    <row r="987" spans="1:29" ht="15.75" x14ac:dyDescent="0.25">
      <c r="A987" s="90"/>
      <c r="B987" s="30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</row>
    <row r="988" spans="1:29" ht="15.75" x14ac:dyDescent="0.25">
      <c r="A988" s="90"/>
      <c r="B988" s="30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</row>
    <row r="989" spans="1:29" ht="15.75" x14ac:dyDescent="0.25">
      <c r="A989" s="90"/>
      <c r="B989" s="30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</row>
    <row r="990" spans="1:29" ht="15.75" x14ac:dyDescent="0.25">
      <c r="A990" s="90"/>
      <c r="B990" s="30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</row>
    <row r="991" spans="1:29" ht="15.75" x14ac:dyDescent="0.25">
      <c r="A991" s="90"/>
      <c r="B991" s="30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</row>
    <row r="992" spans="1:29" ht="15.75" x14ac:dyDescent="0.25">
      <c r="A992" s="90"/>
      <c r="B992" s="30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</row>
    <row r="993" spans="1:29" ht="15.75" x14ac:dyDescent="0.25">
      <c r="A993" s="90"/>
      <c r="B993" s="30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</row>
    <row r="994" spans="1:29" ht="15.75" x14ac:dyDescent="0.25">
      <c r="A994" s="90"/>
      <c r="B994" s="30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</row>
    <row r="995" spans="1:29" ht="15.75" x14ac:dyDescent="0.25">
      <c r="A995" s="90"/>
      <c r="B995" s="30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</row>
    <row r="996" spans="1:29" ht="15.75" x14ac:dyDescent="0.25">
      <c r="A996" s="90"/>
      <c r="B996" s="30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</row>
    <row r="997" spans="1:29" ht="15.75" x14ac:dyDescent="0.25">
      <c r="A997" s="90"/>
      <c r="B997" s="30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</row>
    <row r="998" spans="1:29" ht="15.75" x14ac:dyDescent="0.25">
      <c r="A998" s="90"/>
      <c r="B998" s="30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</row>
    <row r="999" spans="1:29" ht="15.75" x14ac:dyDescent="0.25">
      <c r="A999" s="90"/>
      <c r="B999" s="30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</row>
    <row r="1000" spans="1:29" ht="15.75" x14ac:dyDescent="0.25">
      <c r="A1000" s="90"/>
      <c r="B1000" s="30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</row>
    <row r="1001" spans="1:29" ht="15.75" x14ac:dyDescent="0.25">
      <c r="A1001" s="90"/>
      <c r="B1001" s="30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</row>
    <row r="1002" spans="1:29" ht="15.75" x14ac:dyDescent="0.25">
      <c r="A1002" s="90"/>
      <c r="B1002" s="30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</row>
    <row r="1003" spans="1:29" ht="15.75" x14ac:dyDescent="0.25">
      <c r="A1003" s="90"/>
      <c r="B1003" s="30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</row>
    <row r="1004" spans="1:29" ht="15.75" x14ac:dyDescent="0.25">
      <c r="A1004" s="90"/>
      <c r="B1004" s="30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</row>
    <row r="1005" spans="1:29" ht="15.75" x14ac:dyDescent="0.25">
      <c r="A1005" s="90"/>
      <c r="B1005" s="30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</row>
    <row r="1006" spans="1:29" ht="15.75" x14ac:dyDescent="0.25">
      <c r="A1006" s="90"/>
      <c r="B1006" s="30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</row>
    <row r="1007" spans="1:29" ht="15.75" x14ac:dyDescent="0.25">
      <c r="A1007" s="90"/>
      <c r="B1007" s="30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</row>
    <row r="1008" spans="1:29" ht="15.75" x14ac:dyDescent="0.25">
      <c r="A1008" s="90"/>
      <c r="B1008" s="30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</row>
    <row r="1009" spans="1:29" ht="15.75" x14ac:dyDescent="0.25">
      <c r="A1009" s="90"/>
      <c r="B1009" s="30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</row>
    <row r="1010" spans="1:29" ht="15.75" x14ac:dyDescent="0.25">
      <c r="A1010" s="90"/>
      <c r="B1010" s="30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</row>
    <row r="1011" spans="1:29" ht="15.75" x14ac:dyDescent="0.25">
      <c r="A1011" s="90"/>
      <c r="B1011" s="30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</row>
    <row r="1012" spans="1:29" ht="15.75" x14ac:dyDescent="0.25">
      <c r="A1012" s="90"/>
      <c r="B1012" s="30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</row>
    <row r="1013" spans="1:29" ht="15.75" x14ac:dyDescent="0.25">
      <c r="A1013" s="90"/>
      <c r="B1013" s="30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</row>
  </sheetData>
  <mergeCells count="49">
    <mergeCell ref="P2:P3"/>
    <mergeCell ref="F2:F3"/>
    <mergeCell ref="A17:AC17"/>
    <mergeCell ref="A12:AC12"/>
    <mergeCell ref="A14:AC14"/>
    <mergeCell ref="Q2:Q3"/>
    <mergeCell ref="R2:R3"/>
    <mergeCell ref="O2:O3"/>
    <mergeCell ref="N2:N3"/>
    <mergeCell ref="M2:M3"/>
    <mergeCell ref="L2:L3"/>
    <mergeCell ref="K2:K3"/>
    <mergeCell ref="A107:AC107"/>
    <mergeCell ref="A78:XFD78"/>
    <mergeCell ref="A88:AC88"/>
    <mergeCell ref="A92:AC92"/>
    <mergeCell ref="A61:AC61"/>
    <mergeCell ref="D1:D3"/>
    <mergeCell ref="H2:H3"/>
    <mergeCell ref="A109:AC109"/>
    <mergeCell ref="A111:AC111"/>
    <mergeCell ref="A96:AC96"/>
    <mergeCell ref="T2:T3"/>
    <mergeCell ref="U2:U3"/>
    <mergeCell ref="S2:S3"/>
    <mergeCell ref="Y2:Z2"/>
    <mergeCell ref="X2:X3"/>
    <mergeCell ref="A24:AC24"/>
    <mergeCell ref="A27:AC27"/>
    <mergeCell ref="A63:AC63"/>
    <mergeCell ref="A67:AC67"/>
    <mergeCell ref="A74:AC74"/>
    <mergeCell ref="A80:AC80"/>
    <mergeCell ref="I2:I3"/>
    <mergeCell ref="A103:AC103"/>
    <mergeCell ref="T1:Z1"/>
    <mergeCell ref="J1:S1"/>
    <mergeCell ref="W2:W3"/>
    <mergeCell ref="V2:V3"/>
    <mergeCell ref="A7:AC7"/>
    <mergeCell ref="A5:AC5"/>
    <mergeCell ref="F1:G1"/>
    <mergeCell ref="H1:I1"/>
    <mergeCell ref="J2:J3"/>
    <mergeCell ref="G2:G3"/>
    <mergeCell ref="B1:B3"/>
    <mergeCell ref="A1:A3"/>
    <mergeCell ref="C1:C3"/>
    <mergeCell ref="E1:E3"/>
  </mergeCells>
  <dataValidations count="5">
    <dataValidation type="list" allowBlank="1" showErrorMessage="1" sqref="F8:R8 F9:S9 K93:K95 H13:R13 H36:R36 G18:S19 F20:R20 G21:S21 F22:S22 G23:R23 H25:H26 H10:S11 G28:S28 H29:R29 G30:H31 J30:S31 G32:S33 G34:R34 G44:G46 J37:S37 H37:H40 J38:R40 G41:R43 J25:S26 J44:R49 G50:R50 G51:S51 H52 J52:R52 G53:S53 G54:H54 J54:S54 G55:R55 G56:S57 H58 J58:S58 G59:R60 G62:S62 G64:S66 G68:R68 G69:S69 G70:R70 G71:S71 G72:R73 G79:R79 G81:R83 G84:H84 J84:R84 G85:R87 G75:H75 J75:R75 H44:H49 G35:S35 G16 H15:S16 R76:R77 G89:H90 N76:P77 K76:K77 F91:H91 I90:I91 S90:S91 J89:R91">
      <formula1>"Дa,Да,у мањој мери,Нe"</formula1>
    </dataValidation>
    <dataValidation type="list" allowBlank="1" showErrorMessage="1" sqref="F4 H4:S4 F6:S6">
      <formula1>"да,не,да,у мањој мери,да,у већој мери"</formula1>
    </dataValidation>
    <dataValidation type="list" allowBlank="1" showErrorMessage="1" sqref="W86:W87 W13 W15:W16 W18:W23 W25:W26 W62 W64:W66 W68:W73 W79 W81 W8:W11 W28:W60 W89:W91">
      <formula1>"национални,међународни"</formula1>
    </dataValidation>
    <dataValidation type="list" allowBlank="1" showErrorMessage="1" sqref="Y85:Z87 Y13:Z13 Y15:Z16 Y18:Z23 Y25:Y26 Y62:Z62 Y64:Z66 Y68:Z73 Y79:Z79 Y81:Z81 Y9:Z10 Y11 Y28:Z60 Z89:Z91">
      <formula1>"Да,Не"</formula1>
    </dataValidation>
    <dataValidation type="list" allowBlank="1" showErrorMessage="1" sqref="F18:F19 F21 I25:I26 F28 I30:I31 I37:I40 G47 F48 F49:G49 I44:I49 I52 I54 I58 F50:F60 F62 F64:F66 F68:F73 F79 F81:F87 F75 F11 F32:F46">
      <formula1>"Дa,Нe"</formula1>
    </dataValidation>
  </dataValidations>
  <hyperlinks>
    <hyperlink ref="B4" r:id="rId1" display="http://nasb.gov.by/bel/publications/belling/index.php?sphrase_id=63487"/>
    <hyperlink ref="B6" r:id="rId2" display="http://www.izj.unsa.ba/bs/knjizevni-jezik"/>
    <hyperlink ref="B8" r:id="rId3" display="http://www.balgarskiezik.eu/"/>
    <hyperlink ref="B9" r:id="rId4" display="https://books.google.com/books/about/%D0%91%D0%B0%D0%BB%D0%BA%D0%B0%D0%BD%D1%81%D0%BA%D0%BE_%D0%B5%D0%B7%D0%B8%D0%BA%D0%BE%D0%B7%D0%BD%D0%B0%D0%BD%D0%B8.html?id=vfYGMwEACAAJ"/>
    <hyperlink ref="B10" r:id="rId5" display="http://slav.uni-sofia.bg/naum/cl"/>
    <hyperlink ref="B13" r:id="rId6" display="http://www.journals.vu.lt/slavistica-vilnensis"/>
    <hyperlink ref="B18" r:id="rId7" display="http://www.rocznik-slawistyczny.uni.wroc.pl/"/>
    <hyperlink ref="B20" r:id="rId8" display="https://onomastica.ijp-pan.krakow.pl/en/index.html"/>
    <hyperlink ref="B21" r:id="rId9" display="http://cejsh.icm.edu.pl/cejsh/element/bwmeta1.element.6b87dc8b-857a-3146-ac4c-85ec61f1199c"/>
    <hyperlink ref="B22" r:id="rId10" display="http://rossica.online.uni.lodz.pl/index.php/home"/>
    <hyperlink ref="B23" r:id="rId11" display="http://www.lingvaria.polonistyka.uj.edu.pl/"/>
    <hyperlink ref="B26" r:id="rId12" display="http://www.worldcat.org/title/probleme-de-filologie-slava-studii-articole-prelegeri/oclc/49954983"/>
    <hyperlink ref="B28" r:id="rId13" display="http://www.riash.ru/"/>
    <hyperlink ref="B29" r:id="rId14" display="http://www.vestnik-mslu.ru/"/>
    <hyperlink ref="B31" r:id="rId15" display="http://www.ruslang.ru/?id=vopjaz"/>
    <hyperlink ref="B37" r:id="rId16" display="http://l.jvolsu.com/index.php/en/"/>
    <hyperlink ref="B62" r:id="rId17" display="http://slavu.sav.sk/en/index.php"/>
    <hyperlink ref="B64" r:id="rId18" display="http://revije.ff.uni-lj.si/linguistica"/>
    <hyperlink ref="B65" r:id="rId19" display="http://bos.zrc-sazu.si/knjige/"/>
    <hyperlink ref="B66" r:id="rId20" display="http://sjsls.byu.edu/"/>
    <hyperlink ref="B68" r:id="rId21" display="http://www.isj-sanu.rs/srpski-dijalektoloski-zbornik.html"/>
    <hyperlink ref="B69" r:id="rId22" display="http://www.isj-sanu.rs/juznoslovenski-filolog.html"/>
    <hyperlink ref="B70" r:id="rId23" display="http://www.isj-sanu.rs/nas-jezik.html"/>
    <hyperlink ref="B71" r:id="rId24" display="http://www.worldcat.org/title/onomatoloski-prilozi/oclc/8523334"/>
    <hyperlink ref="B72" r:id="rId25" display="http://www.maticasrpska.org.rs/category/katalog-izdanja/naucni-casopisi/zbornik-matice-srpske-za-filologiju-i-lingvistiku/"/>
    <hyperlink ref="B73" r:id="rId26" display="http://www.worldcat.org/title/studije-srpske-i-slovenske-serija-1-srpski-jezik/oclc/67229367"/>
    <hyperlink ref="B79" r:id="rId27" display="http://link.springer.com/journal/11185"/>
    <hyperlink ref="B81" r:id="rId28" display="http://hrcak.srce.hr/jezik?lang=en"/>
    <hyperlink ref="B83" r:id="rId29" display="http://suvlin.ffzg.hr/index.php/en/"/>
    <hyperlink ref="B84" r:id="rId30" display="http://www.hfiloloskod.hr/index.php/govor"/>
    <hyperlink ref="B85" r:id="rId31" display="http://ihjj.hr/stranica/rasprave-casopis-instituta-za-hrvatski-jezik-i-jezikoslovlje/33/"/>
    <hyperlink ref="B86" r:id="rId32" display="http://hrcak.srce.hr/cakavska-ric"/>
    <hyperlink ref="B87" r:id="rId33" display="http://hrcak.srce.hr/jezikoslovlje"/>
    <hyperlink ref="B75" r:id="rId34" display="http://www.movoznavstvo.org.ua/"/>
    <hyperlink ref="B76" r:id="rId35" display="https://apultp.jimdo.com/"/>
    <hyperlink ref="B77" r:id="rId36" display="http://www1.nas.gov.ua/INSTITUTES/IUM/E-LIBRARY/UKRAJINSKA-MOVA"/>
    <hyperlink ref="B11" r:id="rId37" display="http://www.kmnc.bg/?info=103"/>
    <hyperlink ref="B44" r:id="rId38" display="https://iling.spb.ru/materials.html"/>
  </hyperlinks>
  <pageMargins left="0.7" right="0.7" top="0.75" bottom="0.75" header="0.3" footer="0.3"/>
  <pageSetup orientation="portrait" r:id="rId39"/>
  <drawing r:id="rId40"/>
  <legacy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Cermak Vaclav</cp:lastModifiedBy>
  <dcterms:modified xsi:type="dcterms:W3CDTF">2017-02-28T16:33:11Z</dcterms:modified>
</cp:coreProperties>
</file>